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 activeTab="5"/>
  </bookViews>
  <sheets>
    <sheet name="MIKRO" sheetId="9" r:id="rId1"/>
    <sheet name="FEMTO LASIK EKSTRA" sheetId="8" r:id="rId2"/>
    <sheet name="PreLAsik" sheetId="7" r:id="rId3"/>
    <sheet name="CROSLING" sheetId="5" r:id="rId4"/>
    <sheet name="FEMTO " sheetId="4" r:id="rId5"/>
    <sheet name="lasik ekstra-mikro" sheetId="6" r:id="rId6"/>
    <sheet name="Sheet1" sheetId="1" r:id="rId7"/>
    <sheet name="Sheet2" sheetId="2" r:id="rId8"/>
    <sheet name="Sheet3" sheetId="3" r:id="rId9"/>
  </sheets>
  <calcPr calcId="144525"/>
</workbook>
</file>

<file path=xl/calcChain.xml><?xml version="1.0" encoding="utf-8"?>
<calcChain xmlns="http://schemas.openxmlformats.org/spreadsheetml/2006/main">
  <c r="L44" i="4" l="1"/>
  <c r="L8" i="4"/>
  <c r="L42" i="9"/>
  <c r="L43" i="9"/>
  <c r="E43" i="9"/>
  <c r="E42" i="9"/>
  <c r="L41" i="9"/>
  <c r="E41" i="9"/>
  <c r="L40" i="9"/>
  <c r="E40" i="9"/>
  <c r="L39" i="9"/>
  <c r="E39" i="9"/>
  <c r="L38" i="9"/>
  <c r="E38" i="9"/>
  <c r="L37" i="9"/>
  <c r="E37" i="9"/>
  <c r="M36" i="9"/>
  <c r="L36" i="9" s="1"/>
  <c r="F36" i="9"/>
  <c r="E36" i="9" s="1"/>
  <c r="M35" i="9"/>
  <c r="L35" i="9" s="1"/>
  <c r="F35" i="9"/>
  <c r="E35" i="9" s="1"/>
  <c r="L34" i="9"/>
  <c r="E34" i="9"/>
  <c r="L33" i="9"/>
  <c r="E33" i="9"/>
  <c r="L32" i="9"/>
  <c r="E32" i="9"/>
  <c r="L31" i="9"/>
  <c r="E31" i="9"/>
  <c r="L30" i="9"/>
  <c r="E30" i="9"/>
  <c r="L29" i="9"/>
  <c r="E29" i="9"/>
  <c r="L28" i="9"/>
  <c r="E28" i="9"/>
  <c r="L27" i="9"/>
  <c r="E27" i="9"/>
  <c r="L26" i="9"/>
  <c r="E26" i="9"/>
  <c r="L25" i="9"/>
  <c r="E25" i="9"/>
  <c r="L24" i="9"/>
  <c r="E24" i="9"/>
  <c r="L23" i="9"/>
  <c r="E23" i="9"/>
  <c r="L22" i="9"/>
  <c r="E22" i="9"/>
  <c r="L21" i="9"/>
  <c r="E21" i="9"/>
  <c r="L20" i="9"/>
  <c r="E20" i="9"/>
  <c r="L19" i="9"/>
  <c r="E19" i="9"/>
  <c r="L18" i="9"/>
  <c r="E18" i="9"/>
  <c r="L17" i="9"/>
  <c r="E17" i="9"/>
  <c r="L16" i="9"/>
  <c r="E16" i="9"/>
  <c r="L15" i="9"/>
  <c r="E15" i="9"/>
  <c r="L14" i="9"/>
  <c r="E14" i="9"/>
  <c r="E44" i="9" s="1"/>
  <c r="L9" i="9"/>
  <c r="M10" i="9" s="1"/>
  <c r="E9" i="9"/>
  <c r="F10" i="9" s="1"/>
  <c r="L46" i="8"/>
  <c r="L45" i="8"/>
  <c r="E45" i="8"/>
  <c r="L44" i="8"/>
  <c r="E44" i="8"/>
  <c r="L43" i="8"/>
  <c r="E43" i="8"/>
  <c r="L42" i="8"/>
  <c r="E42" i="8"/>
  <c r="L41" i="8"/>
  <c r="E41" i="8"/>
  <c r="L40" i="8"/>
  <c r="E40" i="8"/>
  <c r="L39" i="8"/>
  <c r="E39" i="8"/>
  <c r="M38" i="8"/>
  <c r="L38" i="8" s="1"/>
  <c r="F38" i="8"/>
  <c r="E38" i="8" s="1"/>
  <c r="M37" i="8"/>
  <c r="L37" i="8" s="1"/>
  <c r="F37" i="8"/>
  <c r="E37" i="8" s="1"/>
  <c r="L36" i="8"/>
  <c r="E36" i="8"/>
  <c r="L35" i="8"/>
  <c r="E35" i="8"/>
  <c r="L34" i="8"/>
  <c r="E34" i="8"/>
  <c r="L33" i="8"/>
  <c r="E33" i="8"/>
  <c r="L32" i="8"/>
  <c r="E32" i="8"/>
  <c r="L31" i="8"/>
  <c r="E31" i="8"/>
  <c r="L30" i="8"/>
  <c r="E30" i="8"/>
  <c r="L29" i="8"/>
  <c r="E29" i="8"/>
  <c r="E28" i="8"/>
  <c r="E27" i="8"/>
  <c r="L26" i="8"/>
  <c r="E26" i="8"/>
  <c r="L25" i="8"/>
  <c r="E25" i="8"/>
  <c r="L24" i="8"/>
  <c r="E24" i="8"/>
  <c r="L23" i="8"/>
  <c r="E23" i="8"/>
  <c r="L22" i="8"/>
  <c r="E22" i="8"/>
  <c r="L21" i="8"/>
  <c r="E21" i="8"/>
  <c r="L20" i="8"/>
  <c r="E20" i="8"/>
  <c r="L19" i="8"/>
  <c r="E19" i="8"/>
  <c r="L18" i="8"/>
  <c r="E18" i="8"/>
  <c r="L17" i="8"/>
  <c r="E17" i="8"/>
  <c r="L16" i="8"/>
  <c r="L47" i="8" s="1"/>
  <c r="E16" i="8"/>
  <c r="L11" i="8"/>
  <c r="M12" i="8" s="1"/>
  <c r="E11" i="8"/>
  <c r="F12" i="8" s="1"/>
  <c r="L44" i="9" l="1"/>
  <c r="E47" i="8"/>
  <c r="E23" i="7"/>
  <c r="E18" i="7"/>
  <c r="F18" i="7" s="1"/>
  <c r="E17" i="7"/>
  <c r="F17" i="7" s="1"/>
  <c r="E16" i="7"/>
  <c r="F16" i="7" s="1"/>
  <c r="E15" i="7"/>
  <c r="F15" i="7" s="1"/>
  <c r="F14" i="7"/>
  <c r="E11" i="7"/>
  <c r="F11" i="7" s="1"/>
  <c r="E10" i="7"/>
  <c r="F10" i="7" s="1"/>
  <c r="E9" i="7"/>
  <c r="F9" i="7" s="1"/>
  <c r="D3" i="7"/>
  <c r="D4" i="7" s="1"/>
  <c r="E44" i="6"/>
  <c r="L43" i="6"/>
  <c r="E43" i="6"/>
  <c r="L42" i="6"/>
  <c r="E42" i="6"/>
  <c r="L41" i="6"/>
  <c r="E41" i="6"/>
  <c r="L40" i="6"/>
  <c r="E40" i="6"/>
  <c r="L39" i="6"/>
  <c r="E39" i="6"/>
  <c r="L38" i="6"/>
  <c r="E38" i="6"/>
  <c r="L37" i="6"/>
  <c r="E37" i="6"/>
  <c r="M36" i="6"/>
  <c r="L36" i="6"/>
  <c r="F36" i="6"/>
  <c r="E36" i="6"/>
  <c r="M35" i="6"/>
  <c r="L35" i="6"/>
  <c r="F35" i="6"/>
  <c r="E35" i="6"/>
  <c r="L34" i="6"/>
  <c r="E34" i="6"/>
  <c r="L33" i="6"/>
  <c r="E33" i="6"/>
  <c r="L32" i="6"/>
  <c r="E32" i="6"/>
  <c r="L31" i="6"/>
  <c r="E31" i="6"/>
  <c r="L30" i="6"/>
  <c r="E30" i="6"/>
  <c r="L29" i="6"/>
  <c r="E29" i="6"/>
  <c r="L28" i="6"/>
  <c r="E28" i="6"/>
  <c r="L27" i="6"/>
  <c r="E27" i="6"/>
  <c r="L26" i="6"/>
  <c r="E26" i="6"/>
  <c r="L25" i="6"/>
  <c r="E25" i="6"/>
  <c r="L24" i="6"/>
  <c r="E24" i="6"/>
  <c r="L23" i="6"/>
  <c r="E23" i="6"/>
  <c r="L22" i="6"/>
  <c r="E22" i="6"/>
  <c r="L21" i="6"/>
  <c r="E21" i="6"/>
  <c r="L20" i="6"/>
  <c r="E20" i="6"/>
  <c r="L19" i="6"/>
  <c r="E19" i="6"/>
  <c r="L18" i="6"/>
  <c r="E18" i="6"/>
  <c r="L17" i="6"/>
  <c r="E17" i="6"/>
  <c r="L16" i="6"/>
  <c r="E16" i="6"/>
  <c r="L15" i="6"/>
  <c r="E15" i="6"/>
  <c r="L14" i="6"/>
  <c r="L46" i="6" s="1"/>
  <c r="E14" i="6"/>
  <c r="E46" i="6" s="1"/>
  <c r="L9" i="6"/>
  <c r="M10" i="6" s="1"/>
  <c r="E9" i="6"/>
  <c r="F10" i="6" s="1"/>
  <c r="E32" i="5"/>
  <c r="L31" i="5"/>
  <c r="E31" i="5"/>
  <c r="L30" i="5"/>
  <c r="E30" i="5"/>
  <c r="L29" i="5"/>
  <c r="E29" i="5"/>
  <c r="L28" i="5"/>
  <c r="E28" i="5"/>
  <c r="L27" i="5"/>
  <c r="E27" i="5"/>
  <c r="L26" i="5"/>
  <c r="E26" i="5"/>
  <c r="L25" i="5"/>
  <c r="E25" i="5"/>
  <c r="L24" i="5"/>
  <c r="E24" i="5"/>
  <c r="L23" i="5"/>
  <c r="E23" i="5"/>
  <c r="L22" i="5"/>
  <c r="E22" i="5"/>
  <c r="L21" i="5"/>
  <c r="E21" i="5"/>
  <c r="L20" i="5"/>
  <c r="E20" i="5"/>
  <c r="L19" i="5"/>
  <c r="E19" i="5"/>
  <c r="L18" i="5"/>
  <c r="E18" i="5"/>
  <c r="L17" i="5"/>
  <c r="E17" i="5"/>
  <c r="L16" i="5"/>
  <c r="E16" i="5"/>
  <c r="L15" i="5"/>
  <c r="E15" i="5"/>
  <c r="L14" i="5"/>
  <c r="E14" i="5"/>
  <c r="L13" i="5"/>
  <c r="L33" i="5" s="1"/>
  <c r="E13" i="5"/>
  <c r="E33" i="5" s="1"/>
  <c r="L9" i="5"/>
  <c r="M10" i="5" s="1"/>
  <c r="E9" i="5"/>
  <c r="F10" i="5" s="1"/>
  <c r="L43" i="4"/>
  <c r="E43" i="4"/>
  <c r="L42" i="4"/>
  <c r="E42" i="4"/>
  <c r="L41" i="4"/>
  <c r="E41" i="4"/>
  <c r="L40" i="4"/>
  <c r="E40" i="4"/>
  <c r="L39" i="4"/>
  <c r="E39" i="4"/>
  <c r="L38" i="4"/>
  <c r="E38" i="4"/>
  <c r="L35" i="4"/>
  <c r="E35" i="4"/>
  <c r="L34" i="4"/>
  <c r="E34" i="4"/>
  <c r="L33" i="4"/>
  <c r="E33" i="4"/>
  <c r="L32" i="4"/>
  <c r="E32" i="4"/>
  <c r="L31" i="4"/>
  <c r="E31" i="4"/>
  <c r="L30" i="4"/>
  <c r="E30" i="4"/>
  <c r="L29" i="4"/>
  <c r="E29" i="4"/>
  <c r="L28" i="4"/>
  <c r="E28" i="4"/>
  <c r="L25" i="4"/>
  <c r="E25" i="4"/>
  <c r="L24" i="4"/>
  <c r="E24" i="4"/>
  <c r="L23" i="4"/>
  <c r="E23" i="4"/>
  <c r="L22" i="4"/>
  <c r="E22" i="4"/>
  <c r="L21" i="4"/>
  <c r="E21" i="4"/>
  <c r="L20" i="4"/>
  <c r="E20" i="4"/>
  <c r="L19" i="4"/>
  <c r="E19" i="4"/>
  <c r="L18" i="4"/>
  <c r="E18" i="4"/>
  <c r="L17" i="4"/>
  <c r="E17" i="4"/>
  <c r="L16" i="4"/>
  <c r="E16" i="4"/>
  <c r="L15" i="4"/>
  <c r="E15" i="4"/>
  <c r="E44" i="4" s="1"/>
  <c r="E11" i="4"/>
  <c r="F12" i="4" s="1"/>
  <c r="L11" i="4"/>
  <c r="M12" i="4" s="1"/>
  <c r="F19" i="7" l="1"/>
  <c r="E25" i="7" s="1"/>
  <c r="E3" i="7" l="1"/>
  <c r="E4" i="7" s="1"/>
</calcChain>
</file>

<file path=xl/sharedStrings.xml><?xml version="1.0" encoding="utf-8"?>
<sst xmlns="http://schemas.openxmlformats.org/spreadsheetml/2006/main" count="540" uniqueCount="128">
  <si>
    <t>PERINCIAN BIAYA LASIK FEMTO</t>
  </si>
  <si>
    <t>BINOCULAR CUSTOM</t>
  </si>
  <si>
    <r>
      <t xml:space="preserve"> </t>
    </r>
    <r>
      <rPr>
        <b/>
        <sz val="10"/>
        <color indexed="10"/>
        <rFont val="Arial"/>
        <family val="2"/>
      </rPr>
      <t xml:space="preserve"> </t>
    </r>
  </si>
  <si>
    <t>Biaya Dokter</t>
  </si>
  <si>
    <t>Surgeon Fee</t>
  </si>
  <si>
    <t>Kontrol post Lasik (3 kali)</t>
  </si>
  <si>
    <t>Karyawan</t>
  </si>
  <si>
    <t>Listrik, Asuransi dll</t>
  </si>
  <si>
    <t>Mentenen mesin IFS</t>
  </si>
  <si>
    <t>Mentenen mesin visx,id,ws</t>
  </si>
  <si>
    <t>BHP</t>
  </si>
  <si>
    <t>pendapatan bersih</t>
  </si>
  <si>
    <t>Pendapatam bersih</t>
  </si>
  <si>
    <t xml:space="preserve">Biaya Habis Pakai </t>
  </si>
  <si>
    <t>Pcs</t>
  </si>
  <si>
    <t>Rp/pc</t>
  </si>
  <si>
    <t>Total</t>
  </si>
  <si>
    <t>VISX ADDEDVUE PACK I-DESIGN</t>
  </si>
  <si>
    <t>ST.Steril saveglove</t>
  </si>
  <si>
    <t>PVA Spears40-405</t>
  </si>
  <si>
    <t>Eye drape Hogy L-ED 0102</t>
  </si>
  <si>
    <t xml:space="preserve">Spuit 5 CC </t>
  </si>
  <si>
    <t>BSS 25 ML</t>
  </si>
  <si>
    <t>Tobroson ED 5 ML</t>
  </si>
  <si>
    <t xml:space="preserve"> Lyters ED 15 ML</t>
  </si>
  <si>
    <t>Eye Shield</t>
  </si>
  <si>
    <t>Water Injection otsu 25 ml</t>
  </si>
  <si>
    <t>TegaDerm TRM  1624W</t>
  </si>
  <si>
    <t>Irigating Canule 612</t>
  </si>
  <si>
    <t>Irigating Canule 608</t>
  </si>
  <si>
    <t>Surgi MaskT-o GR DLX</t>
  </si>
  <si>
    <t>Betadine SOL  60 ml</t>
  </si>
  <si>
    <t>1/25</t>
  </si>
  <si>
    <t>Boufant cap Latex J-SPIN</t>
  </si>
  <si>
    <t>One scrub</t>
  </si>
  <si>
    <t>Pantocain 0.5 %</t>
  </si>
  <si>
    <t>Cotton Buds</t>
  </si>
  <si>
    <t>1/6</t>
  </si>
  <si>
    <t>Transpore 1527-0</t>
  </si>
  <si>
    <t>Calibration plate</t>
  </si>
  <si>
    <t>1/3</t>
  </si>
  <si>
    <t>ARF Premix GAS FOR VISX S-4</t>
  </si>
  <si>
    <t>1/12</t>
  </si>
  <si>
    <t>Helium GAS FOR VISX S-4</t>
  </si>
  <si>
    <t>ID band</t>
  </si>
  <si>
    <t>Alkohol swap BD</t>
  </si>
  <si>
    <t>Alkohol 70%</t>
  </si>
  <si>
    <t>2</t>
  </si>
  <si>
    <t>1 CC</t>
  </si>
  <si>
    <t xml:space="preserve"> Mayo Stand Cover</t>
  </si>
  <si>
    <t>1/13</t>
  </si>
  <si>
    <t>1/10</t>
  </si>
  <si>
    <t>Patient Interface(PI) IFLAP INTRALASE</t>
  </si>
  <si>
    <t>Vasacon</t>
  </si>
  <si>
    <t>Sub-Total</t>
  </si>
  <si>
    <t>sby,6/1/20</t>
  </si>
  <si>
    <t>PERINCIAN BIAYA LASIK</t>
  </si>
  <si>
    <r>
      <t xml:space="preserve">ESTIMASI Lasik </t>
    </r>
    <r>
      <rPr>
        <b/>
        <sz val="10"/>
        <color indexed="12"/>
        <rFont val="Arial"/>
        <family val="2"/>
      </rPr>
      <t>Mono</t>
    </r>
    <r>
      <rPr>
        <b/>
        <sz val="10"/>
        <rFont val="Arial"/>
        <family val="2"/>
      </rPr>
      <t>cular</t>
    </r>
    <r>
      <rPr>
        <b/>
        <sz val="10"/>
        <color indexed="12"/>
        <rFont val="Arial"/>
        <family val="2"/>
      </rPr>
      <t xml:space="preserve"> CROSLING</t>
    </r>
  </si>
  <si>
    <r>
      <t xml:space="preserve">ESTIMASI  Lasik </t>
    </r>
    <r>
      <rPr>
        <b/>
        <sz val="10"/>
        <color indexed="10"/>
        <rFont val="Arial"/>
        <family val="2"/>
      </rPr>
      <t>Bino</t>
    </r>
    <r>
      <rPr>
        <b/>
        <sz val="10"/>
        <rFont val="Arial"/>
        <family val="2"/>
      </rPr>
      <t>cular CROSLING</t>
    </r>
  </si>
  <si>
    <t>Surgeon FEE CROSLING</t>
  </si>
  <si>
    <t>Surgeon Fee LASIK EKSTRA</t>
  </si>
  <si>
    <t>maintenance  CROSLING ( 1.6 JT )</t>
  </si>
  <si>
    <t>maintenance CROSLING</t>
  </si>
  <si>
    <t>BVI DUAL DREP</t>
  </si>
  <si>
    <t>protagenta minidose</t>
  </si>
  <si>
    <t>RIBOFLAVIN</t>
  </si>
  <si>
    <t>DESEMBER 2021</t>
  </si>
  <si>
    <t>PERINCIAN BIAYA LASIK EKSTRA</t>
  </si>
  <si>
    <r>
      <rPr>
        <b/>
        <sz val="10"/>
        <rFont val="Calibri"/>
        <family val="2"/>
      </rPr>
      <t>MIKROKERATOME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CUSTOMVUE</t>
    </r>
    <r>
      <rPr>
        <b/>
        <sz val="10"/>
        <color indexed="10"/>
        <rFont val="Calibri"/>
        <family val="2"/>
      </rPr>
      <t xml:space="preserve"> TREATMENT BINOCULER</t>
    </r>
  </si>
  <si>
    <r>
      <rPr>
        <sz val="10"/>
        <rFont val="Calibri"/>
        <family val="2"/>
      </rPr>
      <t>MIKROKERATOME CUSTOMVUE</t>
    </r>
    <r>
      <rPr>
        <sz val="10"/>
        <color indexed="10"/>
        <rFont val="Calibri"/>
        <family val="2"/>
      </rPr>
      <t xml:space="preserve">  TREATMENT MONOCULER</t>
    </r>
  </si>
  <si>
    <t>Karyawan, LISTRIK DLL</t>
  </si>
  <si>
    <t>Karyawan, LISTRIK dll</t>
  </si>
  <si>
    <t>maintenen CLX</t>
  </si>
  <si>
    <t>Pendapatan bersih</t>
  </si>
  <si>
    <t>ADDEDVUE PACK I-DESIGN</t>
  </si>
  <si>
    <t>One scrub ( 100 px )</t>
  </si>
  <si>
    <r>
      <t>ARF Premix GAS FOR VISX S-4</t>
    </r>
    <r>
      <rPr>
        <sz val="10"/>
        <color indexed="10"/>
        <rFont val="Calibri"/>
        <family val="2"/>
      </rPr>
      <t xml:space="preserve"> (1/100  px)</t>
    </r>
  </si>
  <si>
    <t>1</t>
  </si>
  <si>
    <r>
      <t xml:space="preserve">Helium GAS FOR VISX S-4 </t>
    </r>
    <r>
      <rPr>
        <sz val="10"/>
        <color indexed="10"/>
        <rFont val="Calibri"/>
        <family val="2"/>
      </rPr>
      <t>( 1/271 px  )</t>
    </r>
  </si>
  <si>
    <t>1/5</t>
  </si>
  <si>
    <t>M20 SINGLE USE HEAD 90</t>
  </si>
  <si>
    <t>DISPOSIBLE TUBING EVOLUTION MORIA</t>
  </si>
  <si>
    <t xml:space="preserve">ribloflavin </t>
  </si>
  <si>
    <t>A</t>
  </si>
  <si>
    <t>Pendapatan</t>
  </si>
  <si>
    <t>B</t>
  </si>
  <si>
    <t>Pengeluaran</t>
  </si>
  <si>
    <t>*) Diluar pajak</t>
  </si>
  <si>
    <t>BHP Pre-Ops Lasik</t>
  </si>
  <si>
    <t>No</t>
  </si>
  <si>
    <t>Nama Bahan</t>
  </si>
  <si>
    <t>Rp/Pc</t>
  </si>
  <si>
    <t>Rp/Pcs</t>
  </si>
  <si>
    <t>Schirmer Test</t>
  </si>
  <si>
    <t>ARK</t>
  </si>
  <si>
    <t>NCT</t>
  </si>
  <si>
    <t>WaveScan</t>
  </si>
  <si>
    <t>Medriacyl</t>
  </si>
  <si>
    <t>Efricel</t>
  </si>
  <si>
    <t>Biaya Tenaga Kerja</t>
  </si>
  <si>
    <t>Biaya Listrik</t>
  </si>
  <si>
    <t>Fee Dokter Konsul</t>
  </si>
  <si>
    <t>Biaya TMG (Retina Perifer )</t>
  </si>
  <si>
    <t>Variabel Cost Total</t>
  </si>
  <si>
    <t>Price</t>
  </si>
  <si>
    <t>Keterangan</t>
  </si>
  <si>
    <t>Topography kornea</t>
  </si>
  <si>
    <t xml:space="preserve">Idesign </t>
  </si>
  <si>
    <t>MONOCULAR CUSTOM</t>
  </si>
  <si>
    <r>
      <t xml:space="preserve">FEMTOSECOND  </t>
    </r>
    <r>
      <rPr>
        <b/>
        <sz val="10"/>
        <rFont val="Calibri"/>
        <family val="2"/>
      </rPr>
      <t>CUSTOM</t>
    </r>
    <r>
      <rPr>
        <b/>
        <sz val="10"/>
        <color indexed="10"/>
        <rFont val="Calibri"/>
        <family val="2"/>
      </rPr>
      <t xml:space="preserve"> TREATMENT  MONOCULER</t>
    </r>
  </si>
  <si>
    <r>
      <t xml:space="preserve">FEMTOSECOND </t>
    </r>
    <r>
      <rPr>
        <b/>
        <sz val="10"/>
        <color indexed="10"/>
        <rFont val="Calibri"/>
        <family val="2"/>
      </rPr>
      <t xml:space="preserve"> TREATMENT BINOKULER</t>
    </r>
  </si>
  <si>
    <t>One scrub 5 L</t>
  </si>
  <si>
    <t>1/100</t>
  </si>
  <si>
    <t>1/4</t>
  </si>
  <si>
    <r>
      <t>ARF Premix GAS FOR VISX S-4</t>
    </r>
    <r>
      <rPr>
        <sz val="10"/>
        <color indexed="10"/>
        <rFont val="Calibri"/>
        <family val="2"/>
      </rPr>
      <t xml:space="preserve"> (1/100 )</t>
    </r>
  </si>
  <si>
    <r>
      <t>Helium GAS FOR VISX S-4</t>
    </r>
    <r>
      <rPr>
        <sz val="10"/>
        <color indexed="10"/>
        <rFont val="Calibri"/>
        <family val="2"/>
      </rPr>
      <t xml:space="preserve"> ( 271 px )</t>
    </r>
  </si>
  <si>
    <t>CONNE IFS</t>
  </si>
  <si>
    <t>Riboflavin</t>
  </si>
  <si>
    <t>sby,05/8/2020</t>
  </si>
  <si>
    <t>sby,5/8/2020</t>
  </si>
  <si>
    <t>PERINCIAN BIAYA LASIK MIKROKERATOME</t>
  </si>
  <si>
    <t>CUSTOM BINOCULER</t>
  </si>
  <si>
    <t>CUSTOM MONOCULER</t>
  </si>
  <si>
    <t>Mentenen mesin visx</t>
  </si>
  <si>
    <t>Mentenen mesin visx ( 600 px )</t>
  </si>
  <si>
    <t>Mentenen mesin femto</t>
  </si>
  <si>
    <t>1/271</t>
  </si>
  <si>
    <t>Mentenen mesin crosling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</si>
</sst>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1"/>
      <name val="Arial"/>
      <family val="2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9" fillId="0" borderId="0"/>
    <xf numFmtId="41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7" fillId="0" borderId="1" xfId="1" applyNumberFormat="1" applyFont="1" applyBorder="1"/>
    <xf numFmtId="164" fontId="8" fillId="0" borderId="0" xfId="1" applyNumberFormat="1" applyFont="1" applyBorder="1"/>
    <xf numFmtId="0" fontId="9" fillId="2" borderId="0" xfId="0" applyFont="1" applyFill="1" applyBorder="1"/>
    <xf numFmtId="0" fontId="6" fillId="0" borderId="0" xfId="0" applyFont="1" applyBorder="1" applyAlignment="1">
      <alignment horizontal="center"/>
    </xf>
    <xf numFmtId="164" fontId="5" fillId="0" borderId="1" xfId="1" applyNumberFormat="1" applyFont="1" applyBorder="1"/>
    <xf numFmtId="0" fontId="8" fillId="0" borderId="2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3" xfId="1" applyNumberFormat="1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Border="1"/>
    <xf numFmtId="164" fontId="11" fillId="0" borderId="0" xfId="1" applyNumberFormat="1" applyFont="1" applyBorder="1"/>
    <xf numFmtId="164" fontId="12" fillId="0" borderId="0" xfId="1" applyNumberFormat="1" applyFont="1" applyBorder="1"/>
    <xf numFmtId="164" fontId="10" fillId="0" borderId="0" xfId="1" applyNumberFormat="1" applyFont="1" applyBorder="1"/>
    <xf numFmtId="0" fontId="6" fillId="0" borderId="0" xfId="0" applyFont="1" applyBorder="1"/>
    <xf numFmtId="164" fontId="5" fillId="0" borderId="4" xfId="1" applyNumberFormat="1" applyFont="1" applyBorder="1"/>
    <xf numFmtId="0" fontId="11" fillId="0" borderId="0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/>
    <xf numFmtId="164" fontId="0" fillId="0" borderId="0" xfId="0" applyNumberFormat="1"/>
    <xf numFmtId="0" fontId="11" fillId="0" borderId="0" xfId="0" applyFont="1" applyBorder="1"/>
    <xf numFmtId="0" fontId="13" fillId="0" borderId="0" xfId="0" applyFont="1" applyBorder="1"/>
    <xf numFmtId="16" fontId="13" fillId="0" borderId="0" xfId="0" quotePrefix="1" applyNumberFormat="1" applyFont="1" applyBorder="1" applyAlignment="1">
      <alignment horizontal="center"/>
    </xf>
    <xf numFmtId="0" fontId="13" fillId="0" borderId="0" xfId="0" quotePrefix="1" applyNumberFormat="1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8" fillId="0" borderId="3" xfId="0" applyFont="1" applyBorder="1"/>
    <xf numFmtId="0" fontId="8" fillId="0" borderId="0" xfId="0" quotePrefix="1" applyNumberFormat="1" applyFont="1" applyBorder="1" applyAlignment="1">
      <alignment horizontal="center"/>
    </xf>
    <xf numFmtId="164" fontId="8" fillId="0" borderId="0" xfId="1" quotePrefix="1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164" fontId="8" fillId="0" borderId="0" xfId="1" applyNumberFormat="1" applyFont="1" applyBorder="1" applyAlignment="1">
      <alignment vertical="center"/>
    </xf>
    <xf numFmtId="164" fontId="8" fillId="0" borderId="0" xfId="1" quotePrefix="1" applyNumberFormat="1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10" fillId="0" borderId="1" xfId="1" applyNumberFormat="1" applyFont="1" applyBorder="1"/>
    <xf numFmtId="164" fontId="14" fillId="0" borderId="1" xfId="1" quotePrefix="1" applyNumberFormat="1" applyFont="1" applyBorder="1" applyAlignment="1">
      <alignment horizontal="center"/>
    </xf>
    <xf numFmtId="0" fontId="8" fillId="0" borderId="5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1" applyNumberFormat="1" applyFont="1" applyBorder="1"/>
    <xf numFmtId="0" fontId="8" fillId="0" borderId="4" xfId="0" applyFont="1" applyBorder="1"/>
    <xf numFmtId="16" fontId="8" fillId="0" borderId="1" xfId="0" quotePrefix="1" applyNumberFormat="1" applyFont="1" applyBorder="1" applyAlignment="1">
      <alignment horizontal="center"/>
    </xf>
    <xf numFmtId="164" fontId="7" fillId="0" borderId="4" xfId="1" applyNumberFormat="1" applyFont="1" applyBorder="1"/>
    <xf numFmtId="0" fontId="0" fillId="0" borderId="0" xfId="0" applyAlignment="1">
      <alignment horizontal="center"/>
    </xf>
    <xf numFmtId="164" fontId="1" fillId="0" borderId="0" xfId="1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left"/>
    </xf>
    <xf numFmtId="41" fontId="18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4" fillId="0" borderId="0" xfId="0" applyFont="1" applyBorder="1"/>
    <xf numFmtId="164" fontId="11" fillId="0" borderId="1" xfId="1" applyNumberFormat="1" applyFont="1" applyBorder="1"/>
    <xf numFmtId="164" fontId="14" fillId="0" borderId="0" xfId="1" applyNumberFormat="1" applyFont="1" applyBorder="1"/>
    <xf numFmtId="0" fontId="27" fillId="0" borderId="0" xfId="0" applyFont="1" applyBorder="1"/>
    <xf numFmtId="0" fontId="18" fillId="0" borderId="0" xfId="0" applyFont="1" applyBorder="1" applyAlignment="1">
      <alignment horizontal="center"/>
    </xf>
    <xf numFmtId="164" fontId="18" fillId="0" borderId="0" xfId="1" applyNumberFormat="1" applyFont="1" applyBorder="1"/>
    <xf numFmtId="43" fontId="8" fillId="0" borderId="0" xfId="1" applyNumberFormat="1" applyFont="1" applyBorder="1"/>
    <xf numFmtId="16" fontId="18" fillId="0" borderId="0" xfId="0" quotePrefix="1" applyNumberFormat="1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43" fontId="18" fillId="0" borderId="0" xfId="1" applyNumberFormat="1" applyFont="1" applyBorder="1"/>
    <xf numFmtId="0" fontId="18" fillId="0" borderId="0" xfId="0" applyFont="1" applyBorder="1"/>
    <xf numFmtId="0" fontId="18" fillId="0" borderId="0" xfId="0" quotePrefix="1" applyNumberFormat="1" applyFont="1" applyBorder="1" applyAlignment="1">
      <alignment horizontal="center"/>
    </xf>
    <xf numFmtId="43" fontId="18" fillId="0" borderId="0" xfId="1" quotePrefix="1" applyNumberFormat="1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0" fontId="8" fillId="2" borderId="0" xfId="0" applyFont="1" applyFill="1" applyBorder="1"/>
    <xf numFmtId="0" fontId="28" fillId="0" borderId="0" xfId="0" applyFont="1"/>
    <xf numFmtId="0" fontId="28" fillId="0" borderId="0" xfId="0" applyFont="1" applyAlignment="1">
      <alignment horizontal="center"/>
    </xf>
    <xf numFmtId="164" fontId="28" fillId="0" borderId="0" xfId="1" applyNumberFormat="1" applyFont="1"/>
    <xf numFmtId="0" fontId="29" fillId="0" borderId="0" xfId="2"/>
    <xf numFmtId="0" fontId="29" fillId="0" borderId="6" xfId="2" applyBorder="1"/>
    <xf numFmtId="41" fontId="29" fillId="0" borderId="6" xfId="3" applyFont="1" applyBorder="1"/>
    <xf numFmtId="0" fontId="29" fillId="0" borderId="0" xfId="2" applyBorder="1"/>
    <xf numFmtId="0" fontId="29" fillId="0" borderId="6" xfId="2" applyBorder="1" applyAlignment="1">
      <alignment horizontal="center"/>
    </xf>
    <xf numFmtId="41" fontId="29" fillId="0" borderId="6" xfId="2" applyNumberFormat="1" applyBorder="1"/>
    <xf numFmtId="41" fontId="30" fillId="0" borderId="6" xfId="3" applyFont="1" applyBorder="1"/>
    <xf numFmtId="0" fontId="29" fillId="4" borderId="6" xfId="2" applyFill="1" applyBorder="1"/>
    <xf numFmtId="0" fontId="2" fillId="0" borderId="6" xfId="2" applyFont="1" applyBorder="1"/>
    <xf numFmtId="0" fontId="2" fillId="2" borderId="6" xfId="2" applyFont="1" applyFill="1" applyBorder="1" applyAlignment="1">
      <alignment horizontal="center"/>
    </xf>
    <xf numFmtId="0" fontId="29" fillId="0" borderId="7" xfId="2" applyBorder="1"/>
    <xf numFmtId="0" fontId="29" fillId="0" borderId="8" xfId="2" applyBorder="1"/>
    <xf numFmtId="0" fontId="29" fillId="0" borderId="1" xfId="2" applyFill="1" applyBorder="1"/>
    <xf numFmtId="0" fontId="29" fillId="0" borderId="1" xfId="2" applyFill="1" applyBorder="1" applyAlignment="1">
      <alignment horizontal="center"/>
    </xf>
    <xf numFmtId="41" fontId="29" fillId="0" borderId="1" xfId="2" applyNumberFormat="1" applyFill="1" applyBorder="1"/>
    <xf numFmtId="41" fontId="29" fillId="0" borderId="0" xfId="2" applyNumberFormat="1" applyFill="1" applyBorder="1"/>
    <xf numFmtId="0" fontId="29" fillId="0" borderId="0" xfId="2" applyFill="1"/>
    <xf numFmtId="41" fontId="29" fillId="6" borderId="6" xfId="3" applyFont="1" applyFill="1" applyBorder="1"/>
    <xf numFmtId="0" fontId="29" fillId="7" borderId="6" xfId="2" applyFill="1" applyBorder="1"/>
    <xf numFmtId="41" fontId="29" fillId="7" borderId="6" xfId="2" applyNumberFormat="1" applyFill="1" applyBorder="1"/>
    <xf numFmtId="0" fontId="29" fillId="5" borderId="6" xfId="2" applyFill="1" applyBorder="1" applyAlignment="1">
      <alignment horizontal="center"/>
    </xf>
    <xf numFmtId="41" fontId="29" fillId="0" borderId="7" xfId="2" applyNumberFormat="1" applyBorder="1" applyAlignment="1">
      <alignment horizontal="center"/>
    </xf>
    <xf numFmtId="41" fontId="29" fillId="0" borderId="8" xfId="2" applyNumberFormat="1" applyBorder="1" applyAlignment="1">
      <alignment horizontal="center"/>
    </xf>
    <xf numFmtId="41" fontId="29" fillId="4" borderId="7" xfId="2" applyNumberFormat="1" applyFill="1" applyBorder="1" applyAlignment="1">
      <alignment horizontal="center"/>
    </xf>
    <xf numFmtId="41" fontId="29" fillId="4" borderId="8" xfId="2" applyNumberFormat="1" applyFill="1" applyBorder="1" applyAlignment="1">
      <alignment horizontal="center"/>
    </xf>
    <xf numFmtId="41" fontId="29" fillId="5" borderId="6" xfId="2" applyNumberFormat="1" applyFill="1" applyBorder="1" applyAlignment="1">
      <alignment horizontal="center"/>
    </xf>
    <xf numFmtId="0" fontId="31" fillId="0" borderId="9" xfId="2" applyFont="1" applyFill="1" applyBorder="1" applyAlignment="1">
      <alignment horizontal="center"/>
    </xf>
    <xf numFmtId="0" fontId="29" fillId="8" borderId="1" xfId="2" applyFill="1" applyBorder="1" applyAlignment="1">
      <alignment horizontal="center"/>
    </xf>
    <xf numFmtId="0" fontId="29" fillId="6" borderId="6" xfId="2" applyFill="1" applyBorder="1" applyAlignment="1">
      <alignment horizontal="center"/>
    </xf>
    <xf numFmtId="0" fontId="29" fillId="7" borderId="6" xfId="2" applyFill="1" applyBorder="1" applyAlignment="1">
      <alignment horizontal="center"/>
    </xf>
    <xf numFmtId="0" fontId="29" fillId="4" borderId="6" xfId="2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9" fillId="3" borderId="0" xfId="2" applyFill="1" applyBorder="1"/>
    <xf numFmtId="0" fontId="29" fillId="3" borderId="0" xfId="2" applyFill="1" applyBorder="1" applyAlignment="1">
      <alignment horizontal="center"/>
    </xf>
    <xf numFmtId="0" fontId="29" fillId="3" borderId="0" xfId="2" applyFill="1" applyBorder="1" applyAlignment="1">
      <alignment horizontal="right" vertical="center"/>
    </xf>
    <xf numFmtId="41" fontId="29" fillId="3" borderId="0" xfId="2" applyNumberFormat="1" applyFill="1" applyBorder="1"/>
    <xf numFmtId="41" fontId="29" fillId="0" borderId="0" xfId="2" applyNumberFormat="1" applyBorder="1"/>
    <xf numFmtId="0" fontId="31" fillId="0" borderId="1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9" fillId="0" borderId="0" xfId="2" applyFill="1" applyBorder="1"/>
    <xf numFmtId="0" fontId="2" fillId="0" borderId="7" xfId="2" applyFont="1" applyBorder="1"/>
    <xf numFmtId="0" fontId="27" fillId="3" borderId="0" xfId="0" applyFont="1" applyFill="1" applyBorder="1"/>
    <xf numFmtId="0" fontId="23" fillId="3" borderId="0" xfId="0" applyFont="1" applyFill="1" applyBorder="1" applyAlignment="1">
      <alignment horizontal="center"/>
    </xf>
    <xf numFmtId="43" fontId="13" fillId="0" borderId="0" xfId="1" applyNumberFormat="1" applyFont="1" applyBorder="1"/>
    <xf numFmtId="43" fontId="8" fillId="0" borderId="3" xfId="1" applyNumberFormat="1" applyFont="1" applyBorder="1"/>
    <xf numFmtId="164" fontId="18" fillId="0" borderId="0" xfId="1" quotePrefix="1" applyNumberFormat="1" applyFont="1" applyBorder="1" applyAlignment="1">
      <alignment horizontal="center"/>
    </xf>
    <xf numFmtId="0" fontId="22" fillId="0" borderId="0" xfId="0" applyFont="1" applyBorder="1"/>
  </cellXfs>
  <cellStyles count="5">
    <cellStyle name="Comma" xfId="1" builtinId="3"/>
    <cellStyle name="Comma [0] 2" xfId="3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E7" sqref="E7"/>
    </sheetView>
  </sheetViews>
  <sheetFormatPr defaultRowHeight="15" x14ac:dyDescent="0.25"/>
  <cols>
    <col min="1" max="1" width="5" customWidth="1"/>
    <col min="2" max="2" width="32.28515625" customWidth="1"/>
    <col min="3" max="3" width="6.7109375" customWidth="1"/>
    <col min="4" max="4" width="11" bestFit="1" customWidth="1"/>
    <col min="5" max="5" width="13" customWidth="1"/>
    <col min="6" max="6" width="11.5703125" customWidth="1"/>
    <col min="7" max="7" width="2.5703125" customWidth="1"/>
    <col min="8" max="8" width="5.42578125" customWidth="1"/>
    <col min="9" max="9" width="32.140625" customWidth="1"/>
    <col min="10" max="10" width="6.140625" customWidth="1"/>
    <col min="11" max="11" width="11.5703125" customWidth="1"/>
    <col min="12" max="12" width="13.5703125" customWidth="1"/>
    <col min="13" max="13" width="11.7109375" customWidth="1"/>
    <col min="14" max="14" width="5.42578125" customWidth="1"/>
    <col min="15" max="15" width="24.28515625" customWidth="1"/>
    <col min="16" max="16" width="6.140625" customWidth="1"/>
    <col min="17" max="17" width="10.42578125" customWidth="1"/>
    <col min="18" max="18" width="10.7109375" customWidth="1"/>
    <col min="19" max="19" width="13.85546875" customWidth="1"/>
    <col min="257" max="257" width="5" customWidth="1"/>
    <col min="258" max="258" width="32.28515625" customWidth="1"/>
    <col min="259" max="259" width="6.7109375" customWidth="1"/>
    <col min="260" max="260" width="11" bestFit="1" customWidth="1"/>
    <col min="261" max="261" width="13" customWidth="1"/>
    <col min="262" max="262" width="11.5703125" customWidth="1"/>
    <col min="263" max="263" width="2.5703125" customWidth="1"/>
    <col min="264" max="264" width="5.42578125" customWidth="1"/>
    <col min="265" max="265" width="32.140625" customWidth="1"/>
    <col min="266" max="266" width="6.140625" customWidth="1"/>
    <col min="267" max="267" width="11.5703125" customWidth="1"/>
    <col min="268" max="268" width="13.5703125" customWidth="1"/>
    <col min="269" max="269" width="11.7109375" customWidth="1"/>
    <col min="270" max="270" width="5.42578125" customWidth="1"/>
    <col min="271" max="271" width="24.28515625" customWidth="1"/>
    <col min="272" max="272" width="6.140625" customWidth="1"/>
    <col min="273" max="273" width="10.42578125" customWidth="1"/>
    <col min="274" max="274" width="10.7109375" customWidth="1"/>
    <col min="275" max="275" width="13.85546875" customWidth="1"/>
    <col min="513" max="513" width="5" customWidth="1"/>
    <col min="514" max="514" width="32.28515625" customWidth="1"/>
    <col min="515" max="515" width="6.7109375" customWidth="1"/>
    <col min="516" max="516" width="11" bestFit="1" customWidth="1"/>
    <col min="517" max="517" width="13" customWidth="1"/>
    <col min="518" max="518" width="11.5703125" customWidth="1"/>
    <col min="519" max="519" width="2.5703125" customWidth="1"/>
    <col min="520" max="520" width="5.42578125" customWidth="1"/>
    <col min="521" max="521" width="32.140625" customWidth="1"/>
    <col min="522" max="522" width="6.140625" customWidth="1"/>
    <col min="523" max="523" width="11.5703125" customWidth="1"/>
    <col min="524" max="524" width="13.5703125" customWidth="1"/>
    <col min="525" max="525" width="11.7109375" customWidth="1"/>
    <col min="526" max="526" width="5.42578125" customWidth="1"/>
    <col min="527" max="527" width="24.28515625" customWidth="1"/>
    <col min="528" max="528" width="6.140625" customWidth="1"/>
    <col min="529" max="529" width="10.42578125" customWidth="1"/>
    <col min="530" max="530" width="10.7109375" customWidth="1"/>
    <col min="531" max="531" width="13.85546875" customWidth="1"/>
    <col min="769" max="769" width="5" customWidth="1"/>
    <col min="770" max="770" width="32.28515625" customWidth="1"/>
    <col min="771" max="771" width="6.7109375" customWidth="1"/>
    <col min="772" max="772" width="11" bestFit="1" customWidth="1"/>
    <col min="773" max="773" width="13" customWidth="1"/>
    <col min="774" max="774" width="11.5703125" customWidth="1"/>
    <col min="775" max="775" width="2.5703125" customWidth="1"/>
    <col min="776" max="776" width="5.42578125" customWidth="1"/>
    <col min="777" max="777" width="32.140625" customWidth="1"/>
    <col min="778" max="778" width="6.140625" customWidth="1"/>
    <col min="779" max="779" width="11.5703125" customWidth="1"/>
    <col min="780" max="780" width="13.5703125" customWidth="1"/>
    <col min="781" max="781" width="11.7109375" customWidth="1"/>
    <col min="782" max="782" width="5.42578125" customWidth="1"/>
    <col min="783" max="783" width="24.28515625" customWidth="1"/>
    <col min="784" max="784" width="6.140625" customWidth="1"/>
    <col min="785" max="785" width="10.42578125" customWidth="1"/>
    <col min="786" max="786" width="10.7109375" customWidth="1"/>
    <col min="787" max="787" width="13.85546875" customWidth="1"/>
    <col min="1025" max="1025" width="5" customWidth="1"/>
    <col min="1026" max="1026" width="32.28515625" customWidth="1"/>
    <col min="1027" max="1027" width="6.7109375" customWidth="1"/>
    <col min="1028" max="1028" width="11" bestFit="1" customWidth="1"/>
    <col min="1029" max="1029" width="13" customWidth="1"/>
    <col min="1030" max="1030" width="11.5703125" customWidth="1"/>
    <col min="1031" max="1031" width="2.5703125" customWidth="1"/>
    <col min="1032" max="1032" width="5.42578125" customWidth="1"/>
    <col min="1033" max="1033" width="32.140625" customWidth="1"/>
    <col min="1034" max="1034" width="6.140625" customWidth="1"/>
    <col min="1035" max="1035" width="11.5703125" customWidth="1"/>
    <col min="1036" max="1036" width="13.5703125" customWidth="1"/>
    <col min="1037" max="1037" width="11.7109375" customWidth="1"/>
    <col min="1038" max="1038" width="5.42578125" customWidth="1"/>
    <col min="1039" max="1039" width="24.28515625" customWidth="1"/>
    <col min="1040" max="1040" width="6.140625" customWidth="1"/>
    <col min="1041" max="1041" width="10.42578125" customWidth="1"/>
    <col min="1042" max="1042" width="10.7109375" customWidth="1"/>
    <col min="1043" max="1043" width="13.85546875" customWidth="1"/>
    <col min="1281" max="1281" width="5" customWidth="1"/>
    <col min="1282" max="1282" width="32.28515625" customWidth="1"/>
    <col min="1283" max="1283" width="6.7109375" customWidth="1"/>
    <col min="1284" max="1284" width="11" bestFit="1" customWidth="1"/>
    <col min="1285" max="1285" width="13" customWidth="1"/>
    <col min="1286" max="1286" width="11.5703125" customWidth="1"/>
    <col min="1287" max="1287" width="2.5703125" customWidth="1"/>
    <col min="1288" max="1288" width="5.42578125" customWidth="1"/>
    <col min="1289" max="1289" width="32.140625" customWidth="1"/>
    <col min="1290" max="1290" width="6.140625" customWidth="1"/>
    <col min="1291" max="1291" width="11.5703125" customWidth="1"/>
    <col min="1292" max="1292" width="13.5703125" customWidth="1"/>
    <col min="1293" max="1293" width="11.7109375" customWidth="1"/>
    <col min="1294" max="1294" width="5.42578125" customWidth="1"/>
    <col min="1295" max="1295" width="24.28515625" customWidth="1"/>
    <col min="1296" max="1296" width="6.140625" customWidth="1"/>
    <col min="1297" max="1297" width="10.42578125" customWidth="1"/>
    <col min="1298" max="1298" width="10.7109375" customWidth="1"/>
    <col min="1299" max="1299" width="13.85546875" customWidth="1"/>
    <col min="1537" max="1537" width="5" customWidth="1"/>
    <col min="1538" max="1538" width="32.28515625" customWidth="1"/>
    <col min="1539" max="1539" width="6.7109375" customWidth="1"/>
    <col min="1540" max="1540" width="11" bestFit="1" customWidth="1"/>
    <col min="1541" max="1541" width="13" customWidth="1"/>
    <col min="1542" max="1542" width="11.5703125" customWidth="1"/>
    <col min="1543" max="1543" width="2.5703125" customWidth="1"/>
    <col min="1544" max="1544" width="5.42578125" customWidth="1"/>
    <col min="1545" max="1545" width="32.140625" customWidth="1"/>
    <col min="1546" max="1546" width="6.140625" customWidth="1"/>
    <col min="1547" max="1547" width="11.5703125" customWidth="1"/>
    <col min="1548" max="1548" width="13.5703125" customWidth="1"/>
    <col min="1549" max="1549" width="11.7109375" customWidth="1"/>
    <col min="1550" max="1550" width="5.42578125" customWidth="1"/>
    <col min="1551" max="1551" width="24.28515625" customWidth="1"/>
    <col min="1552" max="1552" width="6.140625" customWidth="1"/>
    <col min="1553" max="1553" width="10.42578125" customWidth="1"/>
    <col min="1554" max="1554" width="10.7109375" customWidth="1"/>
    <col min="1555" max="1555" width="13.85546875" customWidth="1"/>
    <col min="1793" max="1793" width="5" customWidth="1"/>
    <col min="1794" max="1794" width="32.28515625" customWidth="1"/>
    <col min="1795" max="1795" width="6.7109375" customWidth="1"/>
    <col min="1796" max="1796" width="11" bestFit="1" customWidth="1"/>
    <col min="1797" max="1797" width="13" customWidth="1"/>
    <col min="1798" max="1798" width="11.5703125" customWidth="1"/>
    <col min="1799" max="1799" width="2.5703125" customWidth="1"/>
    <col min="1800" max="1800" width="5.42578125" customWidth="1"/>
    <col min="1801" max="1801" width="32.140625" customWidth="1"/>
    <col min="1802" max="1802" width="6.140625" customWidth="1"/>
    <col min="1803" max="1803" width="11.5703125" customWidth="1"/>
    <col min="1804" max="1804" width="13.5703125" customWidth="1"/>
    <col min="1805" max="1805" width="11.7109375" customWidth="1"/>
    <col min="1806" max="1806" width="5.42578125" customWidth="1"/>
    <col min="1807" max="1807" width="24.28515625" customWidth="1"/>
    <col min="1808" max="1808" width="6.140625" customWidth="1"/>
    <col min="1809" max="1809" width="10.42578125" customWidth="1"/>
    <col min="1810" max="1810" width="10.7109375" customWidth="1"/>
    <col min="1811" max="1811" width="13.85546875" customWidth="1"/>
    <col min="2049" max="2049" width="5" customWidth="1"/>
    <col min="2050" max="2050" width="32.28515625" customWidth="1"/>
    <col min="2051" max="2051" width="6.7109375" customWidth="1"/>
    <col min="2052" max="2052" width="11" bestFit="1" customWidth="1"/>
    <col min="2053" max="2053" width="13" customWidth="1"/>
    <col min="2054" max="2054" width="11.5703125" customWidth="1"/>
    <col min="2055" max="2055" width="2.5703125" customWidth="1"/>
    <col min="2056" max="2056" width="5.42578125" customWidth="1"/>
    <col min="2057" max="2057" width="32.140625" customWidth="1"/>
    <col min="2058" max="2058" width="6.140625" customWidth="1"/>
    <col min="2059" max="2059" width="11.5703125" customWidth="1"/>
    <col min="2060" max="2060" width="13.5703125" customWidth="1"/>
    <col min="2061" max="2061" width="11.7109375" customWidth="1"/>
    <col min="2062" max="2062" width="5.42578125" customWidth="1"/>
    <col min="2063" max="2063" width="24.28515625" customWidth="1"/>
    <col min="2064" max="2064" width="6.140625" customWidth="1"/>
    <col min="2065" max="2065" width="10.42578125" customWidth="1"/>
    <col min="2066" max="2066" width="10.7109375" customWidth="1"/>
    <col min="2067" max="2067" width="13.85546875" customWidth="1"/>
    <col min="2305" max="2305" width="5" customWidth="1"/>
    <col min="2306" max="2306" width="32.28515625" customWidth="1"/>
    <col min="2307" max="2307" width="6.7109375" customWidth="1"/>
    <col min="2308" max="2308" width="11" bestFit="1" customWidth="1"/>
    <col min="2309" max="2309" width="13" customWidth="1"/>
    <col min="2310" max="2310" width="11.5703125" customWidth="1"/>
    <col min="2311" max="2311" width="2.5703125" customWidth="1"/>
    <col min="2312" max="2312" width="5.42578125" customWidth="1"/>
    <col min="2313" max="2313" width="32.140625" customWidth="1"/>
    <col min="2314" max="2314" width="6.140625" customWidth="1"/>
    <col min="2315" max="2315" width="11.5703125" customWidth="1"/>
    <col min="2316" max="2316" width="13.5703125" customWidth="1"/>
    <col min="2317" max="2317" width="11.7109375" customWidth="1"/>
    <col min="2318" max="2318" width="5.42578125" customWidth="1"/>
    <col min="2319" max="2319" width="24.28515625" customWidth="1"/>
    <col min="2320" max="2320" width="6.140625" customWidth="1"/>
    <col min="2321" max="2321" width="10.42578125" customWidth="1"/>
    <col min="2322" max="2322" width="10.7109375" customWidth="1"/>
    <col min="2323" max="2323" width="13.85546875" customWidth="1"/>
    <col min="2561" max="2561" width="5" customWidth="1"/>
    <col min="2562" max="2562" width="32.28515625" customWidth="1"/>
    <col min="2563" max="2563" width="6.7109375" customWidth="1"/>
    <col min="2564" max="2564" width="11" bestFit="1" customWidth="1"/>
    <col min="2565" max="2565" width="13" customWidth="1"/>
    <col min="2566" max="2566" width="11.5703125" customWidth="1"/>
    <col min="2567" max="2567" width="2.5703125" customWidth="1"/>
    <col min="2568" max="2568" width="5.42578125" customWidth="1"/>
    <col min="2569" max="2569" width="32.140625" customWidth="1"/>
    <col min="2570" max="2570" width="6.140625" customWidth="1"/>
    <col min="2571" max="2571" width="11.5703125" customWidth="1"/>
    <col min="2572" max="2572" width="13.5703125" customWidth="1"/>
    <col min="2573" max="2573" width="11.7109375" customWidth="1"/>
    <col min="2574" max="2574" width="5.42578125" customWidth="1"/>
    <col min="2575" max="2575" width="24.28515625" customWidth="1"/>
    <col min="2576" max="2576" width="6.140625" customWidth="1"/>
    <col min="2577" max="2577" width="10.42578125" customWidth="1"/>
    <col min="2578" max="2578" width="10.7109375" customWidth="1"/>
    <col min="2579" max="2579" width="13.85546875" customWidth="1"/>
    <col min="2817" max="2817" width="5" customWidth="1"/>
    <col min="2818" max="2818" width="32.28515625" customWidth="1"/>
    <col min="2819" max="2819" width="6.7109375" customWidth="1"/>
    <col min="2820" max="2820" width="11" bestFit="1" customWidth="1"/>
    <col min="2821" max="2821" width="13" customWidth="1"/>
    <col min="2822" max="2822" width="11.5703125" customWidth="1"/>
    <col min="2823" max="2823" width="2.5703125" customWidth="1"/>
    <col min="2824" max="2824" width="5.42578125" customWidth="1"/>
    <col min="2825" max="2825" width="32.140625" customWidth="1"/>
    <col min="2826" max="2826" width="6.140625" customWidth="1"/>
    <col min="2827" max="2827" width="11.5703125" customWidth="1"/>
    <col min="2828" max="2828" width="13.5703125" customWidth="1"/>
    <col min="2829" max="2829" width="11.7109375" customWidth="1"/>
    <col min="2830" max="2830" width="5.42578125" customWidth="1"/>
    <col min="2831" max="2831" width="24.28515625" customWidth="1"/>
    <col min="2832" max="2832" width="6.140625" customWidth="1"/>
    <col min="2833" max="2833" width="10.42578125" customWidth="1"/>
    <col min="2834" max="2834" width="10.7109375" customWidth="1"/>
    <col min="2835" max="2835" width="13.85546875" customWidth="1"/>
    <col min="3073" max="3073" width="5" customWidth="1"/>
    <col min="3074" max="3074" width="32.28515625" customWidth="1"/>
    <col min="3075" max="3075" width="6.7109375" customWidth="1"/>
    <col min="3076" max="3076" width="11" bestFit="1" customWidth="1"/>
    <col min="3077" max="3077" width="13" customWidth="1"/>
    <col min="3078" max="3078" width="11.5703125" customWidth="1"/>
    <col min="3079" max="3079" width="2.5703125" customWidth="1"/>
    <col min="3080" max="3080" width="5.42578125" customWidth="1"/>
    <col min="3081" max="3081" width="32.140625" customWidth="1"/>
    <col min="3082" max="3082" width="6.140625" customWidth="1"/>
    <col min="3083" max="3083" width="11.5703125" customWidth="1"/>
    <col min="3084" max="3084" width="13.5703125" customWidth="1"/>
    <col min="3085" max="3085" width="11.7109375" customWidth="1"/>
    <col min="3086" max="3086" width="5.42578125" customWidth="1"/>
    <col min="3087" max="3087" width="24.28515625" customWidth="1"/>
    <col min="3088" max="3088" width="6.140625" customWidth="1"/>
    <col min="3089" max="3089" width="10.42578125" customWidth="1"/>
    <col min="3090" max="3090" width="10.7109375" customWidth="1"/>
    <col min="3091" max="3091" width="13.85546875" customWidth="1"/>
    <col min="3329" max="3329" width="5" customWidth="1"/>
    <col min="3330" max="3330" width="32.28515625" customWidth="1"/>
    <col min="3331" max="3331" width="6.7109375" customWidth="1"/>
    <col min="3332" max="3332" width="11" bestFit="1" customWidth="1"/>
    <col min="3333" max="3333" width="13" customWidth="1"/>
    <col min="3334" max="3334" width="11.5703125" customWidth="1"/>
    <col min="3335" max="3335" width="2.5703125" customWidth="1"/>
    <col min="3336" max="3336" width="5.42578125" customWidth="1"/>
    <col min="3337" max="3337" width="32.140625" customWidth="1"/>
    <col min="3338" max="3338" width="6.140625" customWidth="1"/>
    <col min="3339" max="3339" width="11.5703125" customWidth="1"/>
    <col min="3340" max="3340" width="13.5703125" customWidth="1"/>
    <col min="3341" max="3341" width="11.7109375" customWidth="1"/>
    <col min="3342" max="3342" width="5.42578125" customWidth="1"/>
    <col min="3343" max="3343" width="24.28515625" customWidth="1"/>
    <col min="3344" max="3344" width="6.140625" customWidth="1"/>
    <col min="3345" max="3345" width="10.42578125" customWidth="1"/>
    <col min="3346" max="3346" width="10.7109375" customWidth="1"/>
    <col min="3347" max="3347" width="13.85546875" customWidth="1"/>
    <col min="3585" max="3585" width="5" customWidth="1"/>
    <col min="3586" max="3586" width="32.28515625" customWidth="1"/>
    <col min="3587" max="3587" width="6.7109375" customWidth="1"/>
    <col min="3588" max="3588" width="11" bestFit="1" customWidth="1"/>
    <col min="3589" max="3589" width="13" customWidth="1"/>
    <col min="3590" max="3590" width="11.5703125" customWidth="1"/>
    <col min="3591" max="3591" width="2.5703125" customWidth="1"/>
    <col min="3592" max="3592" width="5.42578125" customWidth="1"/>
    <col min="3593" max="3593" width="32.140625" customWidth="1"/>
    <col min="3594" max="3594" width="6.140625" customWidth="1"/>
    <col min="3595" max="3595" width="11.5703125" customWidth="1"/>
    <col min="3596" max="3596" width="13.5703125" customWidth="1"/>
    <col min="3597" max="3597" width="11.7109375" customWidth="1"/>
    <col min="3598" max="3598" width="5.42578125" customWidth="1"/>
    <col min="3599" max="3599" width="24.28515625" customWidth="1"/>
    <col min="3600" max="3600" width="6.140625" customWidth="1"/>
    <col min="3601" max="3601" width="10.42578125" customWidth="1"/>
    <col min="3602" max="3602" width="10.7109375" customWidth="1"/>
    <col min="3603" max="3603" width="13.85546875" customWidth="1"/>
    <col min="3841" max="3841" width="5" customWidth="1"/>
    <col min="3842" max="3842" width="32.28515625" customWidth="1"/>
    <col min="3843" max="3843" width="6.7109375" customWidth="1"/>
    <col min="3844" max="3844" width="11" bestFit="1" customWidth="1"/>
    <col min="3845" max="3845" width="13" customWidth="1"/>
    <col min="3846" max="3846" width="11.5703125" customWidth="1"/>
    <col min="3847" max="3847" width="2.5703125" customWidth="1"/>
    <col min="3848" max="3848" width="5.42578125" customWidth="1"/>
    <col min="3849" max="3849" width="32.140625" customWidth="1"/>
    <col min="3850" max="3850" width="6.140625" customWidth="1"/>
    <col min="3851" max="3851" width="11.5703125" customWidth="1"/>
    <col min="3852" max="3852" width="13.5703125" customWidth="1"/>
    <col min="3853" max="3853" width="11.7109375" customWidth="1"/>
    <col min="3854" max="3854" width="5.42578125" customWidth="1"/>
    <col min="3855" max="3855" width="24.28515625" customWidth="1"/>
    <col min="3856" max="3856" width="6.140625" customWidth="1"/>
    <col min="3857" max="3857" width="10.42578125" customWidth="1"/>
    <col min="3858" max="3858" width="10.7109375" customWidth="1"/>
    <col min="3859" max="3859" width="13.85546875" customWidth="1"/>
    <col min="4097" max="4097" width="5" customWidth="1"/>
    <col min="4098" max="4098" width="32.28515625" customWidth="1"/>
    <col min="4099" max="4099" width="6.7109375" customWidth="1"/>
    <col min="4100" max="4100" width="11" bestFit="1" customWidth="1"/>
    <col min="4101" max="4101" width="13" customWidth="1"/>
    <col min="4102" max="4102" width="11.5703125" customWidth="1"/>
    <col min="4103" max="4103" width="2.5703125" customWidth="1"/>
    <col min="4104" max="4104" width="5.42578125" customWidth="1"/>
    <col min="4105" max="4105" width="32.140625" customWidth="1"/>
    <col min="4106" max="4106" width="6.140625" customWidth="1"/>
    <col min="4107" max="4107" width="11.5703125" customWidth="1"/>
    <col min="4108" max="4108" width="13.5703125" customWidth="1"/>
    <col min="4109" max="4109" width="11.7109375" customWidth="1"/>
    <col min="4110" max="4110" width="5.42578125" customWidth="1"/>
    <col min="4111" max="4111" width="24.28515625" customWidth="1"/>
    <col min="4112" max="4112" width="6.140625" customWidth="1"/>
    <col min="4113" max="4113" width="10.42578125" customWidth="1"/>
    <col min="4114" max="4114" width="10.7109375" customWidth="1"/>
    <col min="4115" max="4115" width="13.85546875" customWidth="1"/>
    <col min="4353" max="4353" width="5" customWidth="1"/>
    <col min="4354" max="4354" width="32.28515625" customWidth="1"/>
    <col min="4355" max="4355" width="6.7109375" customWidth="1"/>
    <col min="4356" max="4356" width="11" bestFit="1" customWidth="1"/>
    <col min="4357" max="4357" width="13" customWidth="1"/>
    <col min="4358" max="4358" width="11.5703125" customWidth="1"/>
    <col min="4359" max="4359" width="2.5703125" customWidth="1"/>
    <col min="4360" max="4360" width="5.42578125" customWidth="1"/>
    <col min="4361" max="4361" width="32.140625" customWidth="1"/>
    <col min="4362" max="4362" width="6.140625" customWidth="1"/>
    <col min="4363" max="4363" width="11.5703125" customWidth="1"/>
    <col min="4364" max="4364" width="13.5703125" customWidth="1"/>
    <col min="4365" max="4365" width="11.7109375" customWidth="1"/>
    <col min="4366" max="4366" width="5.42578125" customWidth="1"/>
    <col min="4367" max="4367" width="24.28515625" customWidth="1"/>
    <col min="4368" max="4368" width="6.140625" customWidth="1"/>
    <col min="4369" max="4369" width="10.42578125" customWidth="1"/>
    <col min="4370" max="4370" width="10.7109375" customWidth="1"/>
    <col min="4371" max="4371" width="13.85546875" customWidth="1"/>
    <col min="4609" max="4609" width="5" customWidth="1"/>
    <col min="4610" max="4610" width="32.28515625" customWidth="1"/>
    <col min="4611" max="4611" width="6.7109375" customWidth="1"/>
    <col min="4612" max="4612" width="11" bestFit="1" customWidth="1"/>
    <col min="4613" max="4613" width="13" customWidth="1"/>
    <col min="4614" max="4614" width="11.5703125" customWidth="1"/>
    <col min="4615" max="4615" width="2.5703125" customWidth="1"/>
    <col min="4616" max="4616" width="5.42578125" customWidth="1"/>
    <col min="4617" max="4617" width="32.140625" customWidth="1"/>
    <col min="4618" max="4618" width="6.140625" customWidth="1"/>
    <col min="4619" max="4619" width="11.5703125" customWidth="1"/>
    <col min="4620" max="4620" width="13.5703125" customWidth="1"/>
    <col min="4621" max="4621" width="11.7109375" customWidth="1"/>
    <col min="4622" max="4622" width="5.42578125" customWidth="1"/>
    <col min="4623" max="4623" width="24.28515625" customWidth="1"/>
    <col min="4624" max="4624" width="6.140625" customWidth="1"/>
    <col min="4625" max="4625" width="10.42578125" customWidth="1"/>
    <col min="4626" max="4626" width="10.7109375" customWidth="1"/>
    <col min="4627" max="4627" width="13.85546875" customWidth="1"/>
    <col min="4865" max="4865" width="5" customWidth="1"/>
    <col min="4866" max="4866" width="32.28515625" customWidth="1"/>
    <col min="4867" max="4867" width="6.7109375" customWidth="1"/>
    <col min="4868" max="4868" width="11" bestFit="1" customWidth="1"/>
    <col min="4869" max="4869" width="13" customWidth="1"/>
    <col min="4870" max="4870" width="11.5703125" customWidth="1"/>
    <col min="4871" max="4871" width="2.5703125" customWidth="1"/>
    <col min="4872" max="4872" width="5.42578125" customWidth="1"/>
    <col min="4873" max="4873" width="32.140625" customWidth="1"/>
    <col min="4874" max="4874" width="6.140625" customWidth="1"/>
    <col min="4875" max="4875" width="11.5703125" customWidth="1"/>
    <col min="4876" max="4876" width="13.5703125" customWidth="1"/>
    <col min="4877" max="4877" width="11.7109375" customWidth="1"/>
    <col min="4878" max="4878" width="5.42578125" customWidth="1"/>
    <col min="4879" max="4879" width="24.28515625" customWidth="1"/>
    <col min="4880" max="4880" width="6.140625" customWidth="1"/>
    <col min="4881" max="4881" width="10.42578125" customWidth="1"/>
    <col min="4882" max="4882" width="10.7109375" customWidth="1"/>
    <col min="4883" max="4883" width="13.85546875" customWidth="1"/>
    <col min="5121" max="5121" width="5" customWidth="1"/>
    <col min="5122" max="5122" width="32.28515625" customWidth="1"/>
    <col min="5123" max="5123" width="6.7109375" customWidth="1"/>
    <col min="5124" max="5124" width="11" bestFit="1" customWidth="1"/>
    <col min="5125" max="5125" width="13" customWidth="1"/>
    <col min="5126" max="5126" width="11.5703125" customWidth="1"/>
    <col min="5127" max="5127" width="2.5703125" customWidth="1"/>
    <col min="5128" max="5128" width="5.42578125" customWidth="1"/>
    <col min="5129" max="5129" width="32.140625" customWidth="1"/>
    <col min="5130" max="5130" width="6.140625" customWidth="1"/>
    <col min="5131" max="5131" width="11.5703125" customWidth="1"/>
    <col min="5132" max="5132" width="13.5703125" customWidth="1"/>
    <col min="5133" max="5133" width="11.7109375" customWidth="1"/>
    <col min="5134" max="5134" width="5.42578125" customWidth="1"/>
    <col min="5135" max="5135" width="24.28515625" customWidth="1"/>
    <col min="5136" max="5136" width="6.140625" customWidth="1"/>
    <col min="5137" max="5137" width="10.42578125" customWidth="1"/>
    <col min="5138" max="5138" width="10.7109375" customWidth="1"/>
    <col min="5139" max="5139" width="13.85546875" customWidth="1"/>
    <col min="5377" max="5377" width="5" customWidth="1"/>
    <col min="5378" max="5378" width="32.28515625" customWidth="1"/>
    <col min="5379" max="5379" width="6.7109375" customWidth="1"/>
    <col min="5380" max="5380" width="11" bestFit="1" customWidth="1"/>
    <col min="5381" max="5381" width="13" customWidth="1"/>
    <col min="5382" max="5382" width="11.5703125" customWidth="1"/>
    <col min="5383" max="5383" width="2.5703125" customWidth="1"/>
    <col min="5384" max="5384" width="5.42578125" customWidth="1"/>
    <col min="5385" max="5385" width="32.140625" customWidth="1"/>
    <col min="5386" max="5386" width="6.140625" customWidth="1"/>
    <col min="5387" max="5387" width="11.5703125" customWidth="1"/>
    <col min="5388" max="5388" width="13.5703125" customWidth="1"/>
    <col min="5389" max="5389" width="11.7109375" customWidth="1"/>
    <col min="5390" max="5390" width="5.42578125" customWidth="1"/>
    <col min="5391" max="5391" width="24.28515625" customWidth="1"/>
    <col min="5392" max="5392" width="6.140625" customWidth="1"/>
    <col min="5393" max="5393" width="10.42578125" customWidth="1"/>
    <col min="5394" max="5394" width="10.7109375" customWidth="1"/>
    <col min="5395" max="5395" width="13.85546875" customWidth="1"/>
    <col min="5633" max="5633" width="5" customWidth="1"/>
    <col min="5634" max="5634" width="32.28515625" customWidth="1"/>
    <col min="5635" max="5635" width="6.7109375" customWidth="1"/>
    <col min="5636" max="5636" width="11" bestFit="1" customWidth="1"/>
    <col min="5637" max="5637" width="13" customWidth="1"/>
    <col min="5638" max="5638" width="11.5703125" customWidth="1"/>
    <col min="5639" max="5639" width="2.5703125" customWidth="1"/>
    <col min="5640" max="5640" width="5.42578125" customWidth="1"/>
    <col min="5641" max="5641" width="32.140625" customWidth="1"/>
    <col min="5642" max="5642" width="6.140625" customWidth="1"/>
    <col min="5643" max="5643" width="11.5703125" customWidth="1"/>
    <col min="5644" max="5644" width="13.5703125" customWidth="1"/>
    <col min="5645" max="5645" width="11.7109375" customWidth="1"/>
    <col min="5646" max="5646" width="5.42578125" customWidth="1"/>
    <col min="5647" max="5647" width="24.28515625" customWidth="1"/>
    <col min="5648" max="5648" width="6.140625" customWidth="1"/>
    <col min="5649" max="5649" width="10.42578125" customWidth="1"/>
    <col min="5650" max="5650" width="10.7109375" customWidth="1"/>
    <col min="5651" max="5651" width="13.85546875" customWidth="1"/>
    <col min="5889" max="5889" width="5" customWidth="1"/>
    <col min="5890" max="5890" width="32.28515625" customWidth="1"/>
    <col min="5891" max="5891" width="6.7109375" customWidth="1"/>
    <col min="5892" max="5892" width="11" bestFit="1" customWidth="1"/>
    <col min="5893" max="5893" width="13" customWidth="1"/>
    <col min="5894" max="5894" width="11.5703125" customWidth="1"/>
    <col min="5895" max="5895" width="2.5703125" customWidth="1"/>
    <col min="5896" max="5896" width="5.42578125" customWidth="1"/>
    <col min="5897" max="5897" width="32.140625" customWidth="1"/>
    <col min="5898" max="5898" width="6.140625" customWidth="1"/>
    <col min="5899" max="5899" width="11.5703125" customWidth="1"/>
    <col min="5900" max="5900" width="13.5703125" customWidth="1"/>
    <col min="5901" max="5901" width="11.7109375" customWidth="1"/>
    <col min="5902" max="5902" width="5.42578125" customWidth="1"/>
    <col min="5903" max="5903" width="24.28515625" customWidth="1"/>
    <col min="5904" max="5904" width="6.140625" customWidth="1"/>
    <col min="5905" max="5905" width="10.42578125" customWidth="1"/>
    <col min="5906" max="5906" width="10.7109375" customWidth="1"/>
    <col min="5907" max="5907" width="13.85546875" customWidth="1"/>
    <col min="6145" max="6145" width="5" customWidth="1"/>
    <col min="6146" max="6146" width="32.28515625" customWidth="1"/>
    <col min="6147" max="6147" width="6.7109375" customWidth="1"/>
    <col min="6148" max="6148" width="11" bestFit="1" customWidth="1"/>
    <col min="6149" max="6149" width="13" customWidth="1"/>
    <col min="6150" max="6150" width="11.5703125" customWidth="1"/>
    <col min="6151" max="6151" width="2.5703125" customWidth="1"/>
    <col min="6152" max="6152" width="5.42578125" customWidth="1"/>
    <col min="6153" max="6153" width="32.140625" customWidth="1"/>
    <col min="6154" max="6154" width="6.140625" customWidth="1"/>
    <col min="6155" max="6155" width="11.5703125" customWidth="1"/>
    <col min="6156" max="6156" width="13.5703125" customWidth="1"/>
    <col min="6157" max="6157" width="11.7109375" customWidth="1"/>
    <col min="6158" max="6158" width="5.42578125" customWidth="1"/>
    <col min="6159" max="6159" width="24.28515625" customWidth="1"/>
    <col min="6160" max="6160" width="6.140625" customWidth="1"/>
    <col min="6161" max="6161" width="10.42578125" customWidth="1"/>
    <col min="6162" max="6162" width="10.7109375" customWidth="1"/>
    <col min="6163" max="6163" width="13.85546875" customWidth="1"/>
    <col min="6401" max="6401" width="5" customWidth="1"/>
    <col min="6402" max="6402" width="32.28515625" customWidth="1"/>
    <col min="6403" max="6403" width="6.7109375" customWidth="1"/>
    <col min="6404" max="6404" width="11" bestFit="1" customWidth="1"/>
    <col min="6405" max="6405" width="13" customWidth="1"/>
    <col min="6406" max="6406" width="11.5703125" customWidth="1"/>
    <col min="6407" max="6407" width="2.5703125" customWidth="1"/>
    <col min="6408" max="6408" width="5.42578125" customWidth="1"/>
    <col min="6409" max="6409" width="32.140625" customWidth="1"/>
    <col min="6410" max="6410" width="6.140625" customWidth="1"/>
    <col min="6411" max="6411" width="11.5703125" customWidth="1"/>
    <col min="6412" max="6412" width="13.5703125" customWidth="1"/>
    <col min="6413" max="6413" width="11.7109375" customWidth="1"/>
    <col min="6414" max="6414" width="5.42578125" customWidth="1"/>
    <col min="6415" max="6415" width="24.28515625" customWidth="1"/>
    <col min="6416" max="6416" width="6.140625" customWidth="1"/>
    <col min="6417" max="6417" width="10.42578125" customWidth="1"/>
    <col min="6418" max="6418" width="10.7109375" customWidth="1"/>
    <col min="6419" max="6419" width="13.85546875" customWidth="1"/>
    <col min="6657" max="6657" width="5" customWidth="1"/>
    <col min="6658" max="6658" width="32.28515625" customWidth="1"/>
    <col min="6659" max="6659" width="6.7109375" customWidth="1"/>
    <col min="6660" max="6660" width="11" bestFit="1" customWidth="1"/>
    <col min="6661" max="6661" width="13" customWidth="1"/>
    <col min="6662" max="6662" width="11.5703125" customWidth="1"/>
    <col min="6663" max="6663" width="2.5703125" customWidth="1"/>
    <col min="6664" max="6664" width="5.42578125" customWidth="1"/>
    <col min="6665" max="6665" width="32.140625" customWidth="1"/>
    <col min="6666" max="6666" width="6.140625" customWidth="1"/>
    <col min="6667" max="6667" width="11.5703125" customWidth="1"/>
    <col min="6668" max="6668" width="13.5703125" customWidth="1"/>
    <col min="6669" max="6669" width="11.7109375" customWidth="1"/>
    <col min="6670" max="6670" width="5.42578125" customWidth="1"/>
    <col min="6671" max="6671" width="24.28515625" customWidth="1"/>
    <col min="6672" max="6672" width="6.140625" customWidth="1"/>
    <col min="6673" max="6673" width="10.42578125" customWidth="1"/>
    <col min="6674" max="6674" width="10.7109375" customWidth="1"/>
    <col min="6675" max="6675" width="13.85546875" customWidth="1"/>
    <col min="6913" max="6913" width="5" customWidth="1"/>
    <col min="6914" max="6914" width="32.28515625" customWidth="1"/>
    <col min="6915" max="6915" width="6.7109375" customWidth="1"/>
    <col min="6916" max="6916" width="11" bestFit="1" customWidth="1"/>
    <col min="6917" max="6917" width="13" customWidth="1"/>
    <col min="6918" max="6918" width="11.5703125" customWidth="1"/>
    <col min="6919" max="6919" width="2.5703125" customWidth="1"/>
    <col min="6920" max="6920" width="5.42578125" customWidth="1"/>
    <col min="6921" max="6921" width="32.140625" customWidth="1"/>
    <col min="6922" max="6922" width="6.140625" customWidth="1"/>
    <col min="6923" max="6923" width="11.5703125" customWidth="1"/>
    <col min="6924" max="6924" width="13.5703125" customWidth="1"/>
    <col min="6925" max="6925" width="11.7109375" customWidth="1"/>
    <col min="6926" max="6926" width="5.42578125" customWidth="1"/>
    <col min="6927" max="6927" width="24.28515625" customWidth="1"/>
    <col min="6928" max="6928" width="6.140625" customWidth="1"/>
    <col min="6929" max="6929" width="10.42578125" customWidth="1"/>
    <col min="6930" max="6930" width="10.7109375" customWidth="1"/>
    <col min="6931" max="6931" width="13.85546875" customWidth="1"/>
    <col min="7169" max="7169" width="5" customWidth="1"/>
    <col min="7170" max="7170" width="32.28515625" customWidth="1"/>
    <col min="7171" max="7171" width="6.7109375" customWidth="1"/>
    <col min="7172" max="7172" width="11" bestFit="1" customWidth="1"/>
    <col min="7173" max="7173" width="13" customWidth="1"/>
    <col min="7174" max="7174" width="11.5703125" customWidth="1"/>
    <col min="7175" max="7175" width="2.5703125" customWidth="1"/>
    <col min="7176" max="7176" width="5.42578125" customWidth="1"/>
    <col min="7177" max="7177" width="32.140625" customWidth="1"/>
    <col min="7178" max="7178" width="6.140625" customWidth="1"/>
    <col min="7179" max="7179" width="11.5703125" customWidth="1"/>
    <col min="7180" max="7180" width="13.5703125" customWidth="1"/>
    <col min="7181" max="7181" width="11.7109375" customWidth="1"/>
    <col min="7182" max="7182" width="5.42578125" customWidth="1"/>
    <col min="7183" max="7183" width="24.28515625" customWidth="1"/>
    <col min="7184" max="7184" width="6.140625" customWidth="1"/>
    <col min="7185" max="7185" width="10.42578125" customWidth="1"/>
    <col min="7186" max="7186" width="10.7109375" customWidth="1"/>
    <col min="7187" max="7187" width="13.85546875" customWidth="1"/>
    <col min="7425" max="7425" width="5" customWidth="1"/>
    <col min="7426" max="7426" width="32.28515625" customWidth="1"/>
    <col min="7427" max="7427" width="6.7109375" customWidth="1"/>
    <col min="7428" max="7428" width="11" bestFit="1" customWidth="1"/>
    <col min="7429" max="7429" width="13" customWidth="1"/>
    <col min="7430" max="7430" width="11.5703125" customWidth="1"/>
    <col min="7431" max="7431" width="2.5703125" customWidth="1"/>
    <col min="7432" max="7432" width="5.42578125" customWidth="1"/>
    <col min="7433" max="7433" width="32.140625" customWidth="1"/>
    <col min="7434" max="7434" width="6.140625" customWidth="1"/>
    <col min="7435" max="7435" width="11.5703125" customWidth="1"/>
    <col min="7436" max="7436" width="13.5703125" customWidth="1"/>
    <col min="7437" max="7437" width="11.7109375" customWidth="1"/>
    <col min="7438" max="7438" width="5.42578125" customWidth="1"/>
    <col min="7439" max="7439" width="24.28515625" customWidth="1"/>
    <col min="7440" max="7440" width="6.140625" customWidth="1"/>
    <col min="7441" max="7441" width="10.42578125" customWidth="1"/>
    <col min="7442" max="7442" width="10.7109375" customWidth="1"/>
    <col min="7443" max="7443" width="13.85546875" customWidth="1"/>
    <col min="7681" max="7681" width="5" customWidth="1"/>
    <col min="7682" max="7682" width="32.28515625" customWidth="1"/>
    <col min="7683" max="7683" width="6.7109375" customWidth="1"/>
    <col min="7684" max="7684" width="11" bestFit="1" customWidth="1"/>
    <col min="7685" max="7685" width="13" customWidth="1"/>
    <col min="7686" max="7686" width="11.5703125" customWidth="1"/>
    <col min="7687" max="7687" width="2.5703125" customWidth="1"/>
    <col min="7688" max="7688" width="5.42578125" customWidth="1"/>
    <col min="7689" max="7689" width="32.140625" customWidth="1"/>
    <col min="7690" max="7690" width="6.140625" customWidth="1"/>
    <col min="7691" max="7691" width="11.5703125" customWidth="1"/>
    <col min="7692" max="7692" width="13.5703125" customWidth="1"/>
    <col min="7693" max="7693" width="11.7109375" customWidth="1"/>
    <col min="7694" max="7694" width="5.42578125" customWidth="1"/>
    <col min="7695" max="7695" width="24.28515625" customWidth="1"/>
    <col min="7696" max="7696" width="6.140625" customWidth="1"/>
    <col min="7697" max="7697" width="10.42578125" customWidth="1"/>
    <col min="7698" max="7698" width="10.7109375" customWidth="1"/>
    <col min="7699" max="7699" width="13.85546875" customWidth="1"/>
    <col min="7937" max="7937" width="5" customWidth="1"/>
    <col min="7938" max="7938" width="32.28515625" customWidth="1"/>
    <col min="7939" max="7939" width="6.7109375" customWidth="1"/>
    <col min="7940" max="7940" width="11" bestFit="1" customWidth="1"/>
    <col min="7941" max="7941" width="13" customWidth="1"/>
    <col min="7942" max="7942" width="11.5703125" customWidth="1"/>
    <col min="7943" max="7943" width="2.5703125" customWidth="1"/>
    <col min="7944" max="7944" width="5.42578125" customWidth="1"/>
    <col min="7945" max="7945" width="32.140625" customWidth="1"/>
    <col min="7946" max="7946" width="6.140625" customWidth="1"/>
    <col min="7947" max="7947" width="11.5703125" customWidth="1"/>
    <col min="7948" max="7948" width="13.5703125" customWidth="1"/>
    <col min="7949" max="7949" width="11.7109375" customWidth="1"/>
    <col min="7950" max="7950" width="5.42578125" customWidth="1"/>
    <col min="7951" max="7951" width="24.28515625" customWidth="1"/>
    <col min="7952" max="7952" width="6.140625" customWidth="1"/>
    <col min="7953" max="7953" width="10.42578125" customWidth="1"/>
    <col min="7954" max="7954" width="10.7109375" customWidth="1"/>
    <col min="7955" max="7955" width="13.85546875" customWidth="1"/>
    <col min="8193" max="8193" width="5" customWidth="1"/>
    <col min="8194" max="8194" width="32.28515625" customWidth="1"/>
    <col min="8195" max="8195" width="6.7109375" customWidth="1"/>
    <col min="8196" max="8196" width="11" bestFit="1" customWidth="1"/>
    <col min="8197" max="8197" width="13" customWidth="1"/>
    <col min="8198" max="8198" width="11.5703125" customWidth="1"/>
    <col min="8199" max="8199" width="2.5703125" customWidth="1"/>
    <col min="8200" max="8200" width="5.42578125" customWidth="1"/>
    <col min="8201" max="8201" width="32.140625" customWidth="1"/>
    <col min="8202" max="8202" width="6.140625" customWidth="1"/>
    <col min="8203" max="8203" width="11.5703125" customWidth="1"/>
    <col min="8204" max="8204" width="13.5703125" customWidth="1"/>
    <col min="8205" max="8205" width="11.7109375" customWidth="1"/>
    <col min="8206" max="8206" width="5.42578125" customWidth="1"/>
    <col min="8207" max="8207" width="24.28515625" customWidth="1"/>
    <col min="8208" max="8208" width="6.140625" customWidth="1"/>
    <col min="8209" max="8209" width="10.42578125" customWidth="1"/>
    <col min="8210" max="8210" width="10.7109375" customWidth="1"/>
    <col min="8211" max="8211" width="13.85546875" customWidth="1"/>
    <col min="8449" max="8449" width="5" customWidth="1"/>
    <col min="8450" max="8450" width="32.28515625" customWidth="1"/>
    <col min="8451" max="8451" width="6.7109375" customWidth="1"/>
    <col min="8452" max="8452" width="11" bestFit="1" customWidth="1"/>
    <col min="8453" max="8453" width="13" customWidth="1"/>
    <col min="8454" max="8454" width="11.5703125" customWidth="1"/>
    <col min="8455" max="8455" width="2.5703125" customWidth="1"/>
    <col min="8456" max="8456" width="5.42578125" customWidth="1"/>
    <col min="8457" max="8457" width="32.140625" customWidth="1"/>
    <col min="8458" max="8458" width="6.140625" customWidth="1"/>
    <col min="8459" max="8459" width="11.5703125" customWidth="1"/>
    <col min="8460" max="8460" width="13.5703125" customWidth="1"/>
    <col min="8461" max="8461" width="11.7109375" customWidth="1"/>
    <col min="8462" max="8462" width="5.42578125" customWidth="1"/>
    <col min="8463" max="8463" width="24.28515625" customWidth="1"/>
    <col min="8464" max="8464" width="6.140625" customWidth="1"/>
    <col min="8465" max="8465" width="10.42578125" customWidth="1"/>
    <col min="8466" max="8466" width="10.7109375" customWidth="1"/>
    <col min="8467" max="8467" width="13.85546875" customWidth="1"/>
    <col min="8705" max="8705" width="5" customWidth="1"/>
    <col min="8706" max="8706" width="32.28515625" customWidth="1"/>
    <col min="8707" max="8707" width="6.7109375" customWidth="1"/>
    <col min="8708" max="8708" width="11" bestFit="1" customWidth="1"/>
    <col min="8709" max="8709" width="13" customWidth="1"/>
    <col min="8710" max="8710" width="11.5703125" customWidth="1"/>
    <col min="8711" max="8711" width="2.5703125" customWidth="1"/>
    <col min="8712" max="8712" width="5.42578125" customWidth="1"/>
    <col min="8713" max="8713" width="32.140625" customWidth="1"/>
    <col min="8714" max="8714" width="6.140625" customWidth="1"/>
    <col min="8715" max="8715" width="11.5703125" customWidth="1"/>
    <col min="8716" max="8716" width="13.5703125" customWidth="1"/>
    <col min="8717" max="8717" width="11.7109375" customWidth="1"/>
    <col min="8718" max="8718" width="5.42578125" customWidth="1"/>
    <col min="8719" max="8719" width="24.28515625" customWidth="1"/>
    <col min="8720" max="8720" width="6.140625" customWidth="1"/>
    <col min="8721" max="8721" width="10.42578125" customWidth="1"/>
    <col min="8722" max="8722" width="10.7109375" customWidth="1"/>
    <col min="8723" max="8723" width="13.85546875" customWidth="1"/>
    <col min="8961" max="8961" width="5" customWidth="1"/>
    <col min="8962" max="8962" width="32.28515625" customWidth="1"/>
    <col min="8963" max="8963" width="6.7109375" customWidth="1"/>
    <col min="8964" max="8964" width="11" bestFit="1" customWidth="1"/>
    <col min="8965" max="8965" width="13" customWidth="1"/>
    <col min="8966" max="8966" width="11.5703125" customWidth="1"/>
    <col min="8967" max="8967" width="2.5703125" customWidth="1"/>
    <col min="8968" max="8968" width="5.42578125" customWidth="1"/>
    <col min="8969" max="8969" width="32.140625" customWidth="1"/>
    <col min="8970" max="8970" width="6.140625" customWidth="1"/>
    <col min="8971" max="8971" width="11.5703125" customWidth="1"/>
    <col min="8972" max="8972" width="13.5703125" customWidth="1"/>
    <col min="8973" max="8973" width="11.7109375" customWidth="1"/>
    <col min="8974" max="8974" width="5.42578125" customWidth="1"/>
    <col min="8975" max="8975" width="24.28515625" customWidth="1"/>
    <col min="8976" max="8976" width="6.140625" customWidth="1"/>
    <col min="8977" max="8977" width="10.42578125" customWidth="1"/>
    <col min="8978" max="8978" width="10.7109375" customWidth="1"/>
    <col min="8979" max="8979" width="13.85546875" customWidth="1"/>
    <col min="9217" max="9217" width="5" customWidth="1"/>
    <col min="9218" max="9218" width="32.28515625" customWidth="1"/>
    <col min="9219" max="9219" width="6.7109375" customWidth="1"/>
    <col min="9220" max="9220" width="11" bestFit="1" customWidth="1"/>
    <col min="9221" max="9221" width="13" customWidth="1"/>
    <col min="9222" max="9222" width="11.5703125" customWidth="1"/>
    <col min="9223" max="9223" width="2.5703125" customWidth="1"/>
    <col min="9224" max="9224" width="5.42578125" customWidth="1"/>
    <col min="9225" max="9225" width="32.140625" customWidth="1"/>
    <col min="9226" max="9226" width="6.140625" customWidth="1"/>
    <col min="9227" max="9227" width="11.5703125" customWidth="1"/>
    <col min="9228" max="9228" width="13.5703125" customWidth="1"/>
    <col min="9229" max="9229" width="11.7109375" customWidth="1"/>
    <col min="9230" max="9230" width="5.42578125" customWidth="1"/>
    <col min="9231" max="9231" width="24.28515625" customWidth="1"/>
    <col min="9232" max="9232" width="6.140625" customWidth="1"/>
    <col min="9233" max="9233" width="10.42578125" customWidth="1"/>
    <col min="9234" max="9234" width="10.7109375" customWidth="1"/>
    <col min="9235" max="9235" width="13.85546875" customWidth="1"/>
    <col min="9473" max="9473" width="5" customWidth="1"/>
    <col min="9474" max="9474" width="32.28515625" customWidth="1"/>
    <col min="9475" max="9475" width="6.7109375" customWidth="1"/>
    <col min="9476" max="9476" width="11" bestFit="1" customWidth="1"/>
    <col min="9477" max="9477" width="13" customWidth="1"/>
    <col min="9478" max="9478" width="11.5703125" customWidth="1"/>
    <col min="9479" max="9479" width="2.5703125" customWidth="1"/>
    <col min="9480" max="9480" width="5.42578125" customWidth="1"/>
    <col min="9481" max="9481" width="32.140625" customWidth="1"/>
    <col min="9482" max="9482" width="6.140625" customWidth="1"/>
    <col min="9483" max="9483" width="11.5703125" customWidth="1"/>
    <col min="9484" max="9484" width="13.5703125" customWidth="1"/>
    <col min="9485" max="9485" width="11.7109375" customWidth="1"/>
    <col min="9486" max="9486" width="5.42578125" customWidth="1"/>
    <col min="9487" max="9487" width="24.28515625" customWidth="1"/>
    <col min="9488" max="9488" width="6.140625" customWidth="1"/>
    <col min="9489" max="9489" width="10.42578125" customWidth="1"/>
    <col min="9490" max="9490" width="10.7109375" customWidth="1"/>
    <col min="9491" max="9491" width="13.85546875" customWidth="1"/>
    <col min="9729" max="9729" width="5" customWidth="1"/>
    <col min="9730" max="9730" width="32.28515625" customWidth="1"/>
    <col min="9731" max="9731" width="6.7109375" customWidth="1"/>
    <col min="9732" max="9732" width="11" bestFit="1" customWidth="1"/>
    <col min="9733" max="9733" width="13" customWidth="1"/>
    <col min="9734" max="9734" width="11.5703125" customWidth="1"/>
    <col min="9735" max="9735" width="2.5703125" customWidth="1"/>
    <col min="9736" max="9736" width="5.42578125" customWidth="1"/>
    <col min="9737" max="9737" width="32.140625" customWidth="1"/>
    <col min="9738" max="9738" width="6.140625" customWidth="1"/>
    <col min="9739" max="9739" width="11.5703125" customWidth="1"/>
    <col min="9740" max="9740" width="13.5703125" customWidth="1"/>
    <col min="9741" max="9741" width="11.7109375" customWidth="1"/>
    <col min="9742" max="9742" width="5.42578125" customWidth="1"/>
    <col min="9743" max="9743" width="24.28515625" customWidth="1"/>
    <col min="9744" max="9744" width="6.140625" customWidth="1"/>
    <col min="9745" max="9745" width="10.42578125" customWidth="1"/>
    <col min="9746" max="9746" width="10.7109375" customWidth="1"/>
    <col min="9747" max="9747" width="13.85546875" customWidth="1"/>
    <col min="9985" max="9985" width="5" customWidth="1"/>
    <col min="9986" max="9986" width="32.28515625" customWidth="1"/>
    <col min="9987" max="9987" width="6.7109375" customWidth="1"/>
    <col min="9988" max="9988" width="11" bestFit="1" customWidth="1"/>
    <col min="9989" max="9989" width="13" customWidth="1"/>
    <col min="9990" max="9990" width="11.5703125" customWidth="1"/>
    <col min="9991" max="9991" width="2.5703125" customWidth="1"/>
    <col min="9992" max="9992" width="5.42578125" customWidth="1"/>
    <col min="9993" max="9993" width="32.140625" customWidth="1"/>
    <col min="9994" max="9994" width="6.140625" customWidth="1"/>
    <col min="9995" max="9995" width="11.5703125" customWidth="1"/>
    <col min="9996" max="9996" width="13.5703125" customWidth="1"/>
    <col min="9997" max="9997" width="11.7109375" customWidth="1"/>
    <col min="9998" max="9998" width="5.42578125" customWidth="1"/>
    <col min="9999" max="9999" width="24.28515625" customWidth="1"/>
    <col min="10000" max="10000" width="6.140625" customWidth="1"/>
    <col min="10001" max="10001" width="10.42578125" customWidth="1"/>
    <col min="10002" max="10002" width="10.7109375" customWidth="1"/>
    <col min="10003" max="10003" width="13.85546875" customWidth="1"/>
    <col min="10241" max="10241" width="5" customWidth="1"/>
    <col min="10242" max="10242" width="32.28515625" customWidth="1"/>
    <col min="10243" max="10243" width="6.7109375" customWidth="1"/>
    <col min="10244" max="10244" width="11" bestFit="1" customWidth="1"/>
    <col min="10245" max="10245" width="13" customWidth="1"/>
    <col min="10246" max="10246" width="11.5703125" customWidth="1"/>
    <col min="10247" max="10247" width="2.5703125" customWidth="1"/>
    <col min="10248" max="10248" width="5.42578125" customWidth="1"/>
    <col min="10249" max="10249" width="32.140625" customWidth="1"/>
    <col min="10250" max="10250" width="6.140625" customWidth="1"/>
    <col min="10251" max="10251" width="11.5703125" customWidth="1"/>
    <col min="10252" max="10252" width="13.5703125" customWidth="1"/>
    <col min="10253" max="10253" width="11.7109375" customWidth="1"/>
    <col min="10254" max="10254" width="5.42578125" customWidth="1"/>
    <col min="10255" max="10255" width="24.28515625" customWidth="1"/>
    <col min="10256" max="10256" width="6.140625" customWidth="1"/>
    <col min="10257" max="10257" width="10.42578125" customWidth="1"/>
    <col min="10258" max="10258" width="10.7109375" customWidth="1"/>
    <col min="10259" max="10259" width="13.85546875" customWidth="1"/>
    <col min="10497" max="10497" width="5" customWidth="1"/>
    <col min="10498" max="10498" width="32.28515625" customWidth="1"/>
    <col min="10499" max="10499" width="6.7109375" customWidth="1"/>
    <col min="10500" max="10500" width="11" bestFit="1" customWidth="1"/>
    <col min="10501" max="10501" width="13" customWidth="1"/>
    <col min="10502" max="10502" width="11.5703125" customWidth="1"/>
    <col min="10503" max="10503" width="2.5703125" customWidth="1"/>
    <col min="10504" max="10504" width="5.42578125" customWidth="1"/>
    <col min="10505" max="10505" width="32.140625" customWidth="1"/>
    <col min="10506" max="10506" width="6.140625" customWidth="1"/>
    <col min="10507" max="10507" width="11.5703125" customWidth="1"/>
    <col min="10508" max="10508" width="13.5703125" customWidth="1"/>
    <col min="10509" max="10509" width="11.7109375" customWidth="1"/>
    <col min="10510" max="10510" width="5.42578125" customWidth="1"/>
    <col min="10511" max="10511" width="24.28515625" customWidth="1"/>
    <col min="10512" max="10512" width="6.140625" customWidth="1"/>
    <col min="10513" max="10513" width="10.42578125" customWidth="1"/>
    <col min="10514" max="10514" width="10.7109375" customWidth="1"/>
    <col min="10515" max="10515" width="13.85546875" customWidth="1"/>
    <col min="10753" max="10753" width="5" customWidth="1"/>
    <col min="10754" max="10754" width="32.28515625" customWidth="1"/>
    <col min="10755" max="10755" width="6.7109375" customWidth="1"/>
    <col min="10756" max="10756" width="11" bestFit="1" customWidth="1"/>
    <col min="10757" max="10757" width="13" customWidth="1"/>
    <col min="10758" max="10758" width="11.5703125" customWidth="1"/>
    <col min="10759" max="10759" width="2.5703125" customWidth="1"/>
    <col min="10760" max="10760" width="5.42578125" customWidth="1"/>
    <col min="10761" max="10761" width="32.140625" customWidth="1"/>
    <col min="10762" max="10762" width="6.140625" customWidth="1"/>
    <col min="10763" max="10763" width="11.5703125" customWidth="1"/>
    <col min="10764" max="10764" width="13.5703125" customWidth="1"/>
    <col min="10765" max="10765" width="11.7109375" customWidth="1"/>
    <col min="10766" max="10766" width="5.42578125" customWidth="1"/>
    <col min="10767" max="10767" width="24.28515625" customWidth="1"/>
    <col min="10768" max="10768" width="6.140625" customWidth="1"/>
    <col min="10769" max="10769" width="10.42578125" customWidth="1"/>
    <col min="10770" max="10770" width="10.7109375" customWidth="1"/>
    <col min="10771" max="10771" width="13.85546875" customWidth="1"/>
    <col min="11009" max="11009" width="5" customWidth="1"/>
    <col min="11010" max="11010" width="32.28515625" customWidth="1"/>
    <col min="11011" max="11011" width="6.7109375" customWidth="1"/>
    <col min="11012" max="11012" width="11" bestFit="1" customWidth="1"/>
    <col min="11013" max="11013" width="13" customWidth="1"/>
    <col min="11014" max="11014" width="11.5703125" customWidth="1"/>
    <col min="11015" max="11015" width="2.5703125" customWidth="1"/>
    <col min="11016" max="11016" width="5.42578125" customWidth="1"/>
    <col min="11017" max="11017" width="32.140625" customWidth="1"/>
    <col min="11018" max="11018" width="6.140625" customWidth="1"/>
    <col min="11019" max="11019" width="11.5703125" customWidth="1"/>
    <col min="11020" max="11020" width="13.5703125" customWidth="1"/>
    <col min="11021" max="11021" width="11.7109375" customWidth="1"/>
    <col min="11022" max="11022" width="5.42578125" customWidth="1"/>
    <col min="11023" max="11023" width="24.28515625" customWidth="1"/>
    <col min="11024" max="11024" width="6.140625" customWidth="1"/>
    <col min="11025" max="11025" width="10.42578125" customWidth="1"/>
    <col min="11026" max="11026" width="10.7109375" customWidth="1"/>
    <col min="11027" max="11027" width="13.85546875" customWidth="1"/>
    <col min="11265" max="11265" width="5" customWidth="1"/>
    <col min="11266" max="11266" width="32.28515625" customWidth="1"/>
    <col min="11267" max="11267" width="6.7109375" customWidth="1"/>
    <col min="11268" max="11268" width="11" bestFit="1" customWidth="1"/>
    <col min="11269" max="11269" width="13" customWidth="1"/>
    <col min="11270" max="11270" width="11.5703125" customWidth="1"/>
    <col min="11271" max="11271" width="2.5703125" customWidth="1"/>
    <col min="11272" max="11272" width="5.42578125" customWidth="1"/>
    <col min="11273" max="11273" width="32.140625" customWidth="1"/>
    <col min="11274" max="11274" width="6.140625" customWidth="1"/>
    <col min="11275" max="11275" width="11.5703125" customWidth="1"/>
    <col min="11276" max="11276" width="13.5703125" customWidth="1"/>
    <col min="11277" max="11277" width="11.7109375" customWidth="1"/>
    <col min="11278" max="11278" width="5.42578125" customWidth="1"/>
    <col min="11279" max="11279" width="24.28515625" customWidth="1"/>
    <col min="11280" max="11280" width="6.140625" customWidth="1"/>
    <col min="11281" max="11281" width="10.42578125" customWidth="1"/>
    <col min="11282" max="11282" width="10.7109375" customWidth="1"/>
    <col min="11283" max="11283" width="13.85546875" customWidth="1"/>
    <col min="11521" max="11521" width="5" customWidth="1"/>
    <col min="11522" max="11522" width="32.28515625" customWidth="1"/>
    <col min="11523" max="11523" width="6.7109375" customWidth="1"/>
    <col min="11524" max="11524" width="11" bestFit="1" customWidth="1"/>
    <col min="11525" max="11525" width="13" customWidth="1"/>
    <col min="11526" max="11526" width="11.5703125" customWidth="1"/>
    <col min="11527" max="11527" width="2.5703125" customWidth="1"/>
    <col min="11528" max="11528" width="5.42578125" customWidth="1"/>
    <col min="11529" max="11529" width="32.140625" customWidth="1"/>
    <col min="11530" max="11530" width="6.140625" customWidth="1"/>
    <col min="11531" max="11531" width="11.5703125" customWidth="1"/>
    <col min="11532" max="11532" width="13.5703125" customWidth="1"/>
    <col min="11533" max="11533" width="11.7109375" customWidth="1"/>
    <col min="11534" max="11534" width="5.42578125" customWidth="1"/>
    <col min="11535" max="11535" width="24.28515625" customWidth="1"/>
    <col min="11536" max="11536" width="6.140625" customWidth="1"/>
    <col min="11537" max="11537" width="10.42578125" customWidth="1"/>
    <col min="11538" max="11538" width="10.7109375" customWidth="1"/>
    <col min="11539" max="11539" width="13.85546875" customWidth="1"/>
    <col min="11777" max="11777" width="5" customWidth="1"/>
    <col min="11778" max="11778" width="32.28515625" customWidth="1"/>
    <col min="11779" max="11779" width="6.7109375" customWidth="1"/>
    <col min="11780" max="11780" width="11" bestFit="1" customWidth="1"/>
    <col min="11781" max="11781" width="13" customWidth="1"/>
    <col min="11782" max="11782" width="11.5703125" customWidth="1"/>
    <col min="11783" max="11783" width="2.5703125" customWidth="1"/>
    <col min="11784" max="11784" width="5.42578125" customWidth="1"/>
    <col min="11785" max="11785" width="32.140625" customWidth="1"/>
    <col min="11786" max="11786" width="6.140625" customWidth="1"/>
    <col min="11787" max="11787" width="11.5703125" customWidth="1"/>
    <col min="11788" max="11788" width="13.5703125" customWidth="1"/>
    <col min="11789" max="11789" width="11.7109375" customWidth="1"/>
    <col min="11790" max="11790" width="5.42578125" customWidth="1"/>
    <col min="11791" max="11791" width="24.28515625" customWidth="1"/>
    <col min="11792" max="11792" width="6.140625" customWidth="1"/>
    <col min="11793" max="11793" width="10.42578125" customWidth="1"/>
    <col min="11794" max="11794" width="10.7109375" customWidth="1"/>
    <col min="11795" max="11795" width="13.85546875" customWidth="1"/>
    <col min="12033" max="12033" width="5" customWidth="1"/>
    <col min="12034" max="12034" width="32.28515625" customWidth="1"/>
    <col min="12035" max="12035" width="6.7109375" customWidth="1"/>
    <col min="12036" max="12036" width="11" bestFit="1" customWidth="1"/>
    <col min="12037" max="12037" width="13" customWidth="1"/>
    <col min="12038" max="12038" width="11.5703125" customWidth="1"/>
    <col min="12039" max="12039" width="2.5703125" customWidth="1"/>
    <col min="12040" max="12040" width="5.42578125" customWidth="1"/>
    <col min="12041" max="12041" width="32.140625" customWidth="1"/>
    <col min="12042" max="12042" width="6.140625" customWidth="1"/>
    <col min="12043" max="12043" width="11.5703125" customWidth="1"/>
    <col min="12044" max="12044" width="13.5703125" customWidth="1"/>
    <col min="12045" max="12045" width="11.7109375" customWidth="1"/>
    <col min="12046" max="12046" width="5.42578125" customWidth="1"/>
    <col min="12047" max="12047" width="24.28515625" customWidth="1"/>
    <col min="12048" max="12048" width="6.140625" customWidth="1"/>
    <col min="12049" max="12049" width="10.42578125" customWidth="1"/>
    <col min="12050" max="12050" width="10.7109375" customWidth="1"/>
    <col min="12051" max="12051" width="13.85546875" customWidth="1"/>
    <col min="12289" max="12289" width="5" customWidth="1"/>
    <col min="12290" max="12290" width="32.28515625" customWidth="1"/>
    <col min="12291" max="12291" width="6.7109375" customWidth="1"/>
    <col min="12292" max="12292" width="11" bestFit="1" customWidth="1"/>
    <col min="12293" max="12293" width="13" customWidth="1"/>
    <col min="12294" max="12294" width="11.5703125" customWidth="1"/>
    <col min="12295" max="12295" width="2.5703125" customWidth="1"/>
    <col min="12296" max="12296" width="5.42578125" customWidth="1"/>
    <col min="12297" max="12297" width="32.140625" customWidth="1"/>
    <col min="12298" max="12298" width="6.140625" customWidth="1"/>
    <col min="12299" max="12299" width="11.5703125" customWidth="1"/>
    <col min="12300" max="12300" width="13.5703125" customWidth="1"/>
    <col min="12301" max="12301" width="11.7109375" customWidth="1"/>
    <col min="12302" max="12302" width="5.42578125" customWidth="1"/>
    <col min="12303" max="12303" width="24.28515625" customWidth="1"/>
    <col min="12304" max="12304" width="6.140625" customWidth="1"/>
    <col min="12305" max="12305" width="10.42578125" customWidth="1"/>
    <col min="12306" max="12306" width="10.7109375" customWidth="1"/>
    <col min="12307" max="12307" width="13.85546875" customWidth="1"/>
    <col min="12545" max="12545" width="5" customWidth="1"/>
    <col min="12546" max="12546" width="32.28515625" customWidth="1"/>
    <col min="12547" max="12547" width="6.7109375" customWidth="1"/>
    <col min="12548" max="12548" width="11" bestFit="1" customWidth="1"/>
    <col min="12549" max="12549" width="13" customWidth="1"/>
    <col min="12550" max="12550" width="11.5703125" customWidth="1"/>
    <col min="12551" max="12551" width="2.5703125" customWidth="1"/>
    <col min="12552" max="12552" width="5.42578125" customWidth="1"/>
    <col min="12553" max="12553" width="32.140625" customWidth="1"/>
    <col min="12554" max="12554" width="6.140625" customWidth="1"/>
    <col min="12555" max="12555" width="11.5703125" customWidth="1"/>
    <col min="12556" max="12556" width="13.5703125" customWidth="1"/>
    <col min="12557" max="12557" width="11.7109375" customWidth="1"/>
    <col min="12558" max="12558" width="5.42578125" customWidth="1"/>
    <col min="12559" max="12559" width="24.28515625" customWidth="1"/>
    <col min="12560" max="12560" width="6.140625" customWidth="1"/>
    <col min="12561" max="12561" width="10.42578125" customWidth="1"/>
    <col min="12562" max="12562" width="10.7109375" customWidth="1"/>
    <col min="12563" max="12563" width="13.85546875" customWidth="1"/>
    <col min="12801" max="12801" width="5" customWidth="1"/>
    <col min="12802" max="12802" width="32.28515625" customWidth="1"/>
    <col min="12803" max="12803" width="6.7109375" customWidth="1"/>
    <col min="12804" max="12804" width="11" bestFit="1" customWidth="1"/>
    <col min="12805" max="12805" width="13" customWidth="1"/>
    <col min="12806" max="12806" width="11.5703125" customWidth="1"/>
    <col min="12807" max="12807" width="2.5703125" customWidth="1"/>
    <col min="12808" max="12808" width="5.42578125" customWidth="1"/>
    <col min="12809" max="12809" width="32.140625" customWidth="1"/>
    <col min="12810" max="12810" width="6.140625" customWidth="1"/>
    <col min="12811" max="12811" width="11.5703125" customWidth="1"/>
    <col min="12812" max="12812" width="13.5703125" customWidth="1"/>
    <col min="12813" max="12813" width="11.7109375" customWidth="1"/>
    <col min="12814" max="12814" width="5.42578125" customWidth="1"/>
    <col min="12815" max="12815" width="24.28515625" customWidth="1"/>
    <col min="12816" max="12816" width="6.140625" customWidth="1"/>
    <col min="12817" max="12817" width="10.42578125" customWidth="1"/>
    <col min="12818" max="12818" width="10.7109375" customWidth="1"/>
    <col min="12819" max="12819" width="13.85546875" customWidth="1"/>
    <col min="13057" max="13057" width="5" customWidth="1"/>
    <col min="13058" max="13058" width="32.28515625" customWidth="1"/>
    <col min="13059" max="13059" width="6.7109375" customWidth="1"/>
    <col min="13060" max="13060" width="11" bestFit="1" customWidth="1"/>
    <col min="13061" max="13061" width="13" customWidth="1"/>
    <col min="13062" max="13062" width="11.5703125" customWidth="1"/>
    <col min="13063" max="13063" width="2.5703125" customWidth="1"/>
    <col min="13064" max="13064" width="5.42578125" customWidth="1"/>
    <col min="13065" max="13065" width="32.140625" customWidth="1"/>
    <col min="13066" max="13066" width="6.140625" customWidth="1"/>
    <col min="13067" max="13067" width="11.5703125" customWidth="1"/>
    <col min="13068" max="13068" width="13.5703125" customWidth="1"/>
    <col min="13069" max="13069" width="11.7109375" customWidth="1"/>
    <col min="13070" max="13070" width="5.42578125" customWidth="1"/>
    <col min="13071" max="13071" width="24.28515625" customWidth="1"/>
    <col min="13072" max="13072" width="6.140625" customWidth="1"/>
    <col min="13073" max="13073" width="10.42578125" customWidth="1"/>
    <col min="13074" max="13074" width="10.7109375" customWidth="1"/>
    <col min="13075" max="13075" width="13.85546875" customWidth="1"/>
    <col min="13313" max="13313" width="5" customWidth="1"/>
    <col min="13314" max="13314" width="32.28515625" customWidth="1"/>
    <col min="13315" max="13315" width="6.7109375" customWidth="1"/>
    <col min="13316" max="13316" width="11" bestFit="1" customWidth="1"/>
    <col min="13317" max="13317" width="13" customWidth="1"/>
    <col min="13318" max="13318" width="11.5703125" customWidth="1"/>
    <col min="13319" max="13319" width="2.5703125" customWidth="1"/>
    <col min="13320" max="13320" width="5.42578125" customWidth="1"/>
    <col min="13321" max="13321" width="32.140625" customWidth="1"/>
    <col min="13322" max="13322" width="6.140625" customWidth="1"/>
    <col min="13323" max="13323" width="11.5703125" customWidth="1"/>
    <col min="13324" max="13324" width="13.5703125" customWidth="1"/>
    <col min="13325" max="13325" width="11.7109375" customWidth="1"/>
    <col min="13326" max="13326" width="5.42578125" customWidth="1"/>
    <col min="13327" max="13327" width="24.28515625" customWidth="1"/>
    <col min="13328" max="13328" width="6.140625" customWidth="1"/>
    <col min="13329" max="13329" width="10.42578125" customWidth="1"/>
    <col min="13330" max="13330" width="10.7109375" customWidth="1"/>
    <col min="13331" max="13331" width="13.85546875" customWidth="1"/>
    <col min="13569" max="13569" width="5" customWidth="1"/>
    <col min="13570" max="13570" width="32.28515625" customWidth="1"/>
    <col min="13571" max="13571" width="6.7109375" customWidth="1"/>
    <col min="13572" max="13572" width="11" bestFit="1" customWidth="1"/>
    <col min="13573" max="13573" width="13" customWidth="1"/>
    <col min="13574" max="13574" width="11.5703125" customWidth="1"/>
    <col min="13575" max="13575" width="2.5703125" customWidth="1"/>
    <col min="13576" max="13576" width="5.42578125" customWidth="1"/>
    <col min="13577" max="13577" width="32.140625" customWidth="1"/>
    <col min="13578" max="13578" width="6.140625" customWidth="1"/>
    <col min="13579" max="13579" width="11.5703125" customWidth="1"/>
    <col min="13580" max="13580" width="13.5703125" customWidth="1"/>
    <col min="13581" max="13581" width="11.7109375" customWidth="1"/>
    <col min="13582" max="13582" width="5.42578125" customWidth="1"/>
    <col min="13583" max="13583" width="24.28515625" customWidth="1"/>
    <col min="13584" max="13584" width="6.140625" customWidth="1"/>
    <col min="13585" max="13585" width="10.42578125" customWidth="1"/>
    <col min="13586" max="13586" width="10.7109375" customWidth="1"/>
    <col min="13587" max="13587" width="13.85546875" customWidth="1"/>
    <col min="13825" max="13825" width="5" customWidth="1"/>
    <col min="13826" max="13826" width="32.28515625" customWidth="1"/>
    <col min="13827" max="13827" width="6.7109375" customWidth="1"/>
    <col min="13828" max="13828" width="11" bestFit="1" customWidth="1"/>
    <col min="13829" max="13829" width="13" customWidth="1"/>
    <col min="13830" max="13830" width="11.5703125" customWidth="1"/>
    <col min="13831" max="13831" width="2.5703125" customWidth="1"/>
    <col min="13832" max="13832" width="5.42578125" customWidth="1"/>
    <col min="13833" max="13833" width="32.140625" customWidth="1"/>
    <col min="13834" max="13834" width="6.140625" customWidth="1"/>
    <col min="13835" max="13835" width="11.5703125" customWidth="1"/>
    <col min="13836" max="13836" width="13.5703125" customWidth="1"/>
    <col min="13837" max="13837" width="11.7109375" customWidth="1"/>
    <col min="13838" max="13838" width="5.42578125" customWidth="1"/>
    <col min="13839" max="13839" width="24.28515625" customWidth="1"/>
    <col min="13840" max="13840" width="6.140625" customWidth="1"/>
    <col min="13841" max="13841" width="10.42578125" customWidth="1"/>
    <col min="13842" max="13842" width="10.7109375" customWidth="1"/>
    <col min="13843" max="13843" width="13.85546875" customWidth="1"/>
    <col min="14081" max="14081" width="5" customWidth="1"/>
    <col min="14082" max="14082" width="32.28515625" customWidth="1"/>
    <col min="14083" max="14083" width="6.7109375" customWidth="1"/>
    <col min="14084" max="14084" width="11" bestFit="1" customWidth="1"/>
    <col min="14085" max="14085" width="13" customWidth="1"/>
    <col min="14086" max="14086" width="11.5703125" customWidth="1"/>
    <col min="14087" max="14087" width="2.5703125" customWidth="1"/>
    <col min="14088" max="14088" width="5.42578125" customWidth="1"/>
    <col min="14089" max="14089" width="32.140625" customWidth="1"/>
    <col min="14090" max="14090" width="6.140625" customWidth="1"/>
    <col min="14091" max="14091" width="11.5703125" customWidth="1"/>
    <col min="14092" max="14092" width="13.5703125" customWidth="1"/>
    <col min="14093" max="14093" width="11.7109375" customWidth="1"/>
    <col min="14094" max="14094" width="5.42578125" customWidth="1"/>
    <col min="14095" max="14095" width="24.28515625" customWidth="1"/>
    <col min="14096" max="14096" width="6.140625" customWidth="1"/>
    <col min="14097" max="14097" width="10.42578125" customWidth="1"/>
    <col min="14098" max="14098" width="10.7109375" customWidth="1"/>
    <col min="14099" max="14099" width="13.85546875" customWidth="1"/>
    <col min="14337" max="14337" width="5" customWidth="1"/>
    <col min="14338" max="14338" width="32.28515625" customWidth="1"/>
    <col min="14339" max="14339" width="6.7109375" customWidth="1"/>
    <col min="14340" max="14340" width="11" bestFit="1" customWidth="1"/>
    <col min="14341" max="14341" width="13" customWidth="1"/>
    <col min="14342" max="14342" width="11.5703125" customWidth="1"/>
    <col min="14343" max="14343" width="2.5703125" customWidth="1"/>
    <col min="14344" max="14344" width="5.42578125" customWidth="1"/>
    <col min="14345" max="14345" width="32.140625" customWidth="1"/>
    <col min="14346" max="14346" width="6.140625" customWidth="1"/>
    <col min="14347" max="14347" width="11.5703125" customWidth="1"/>
    <col min="14348" max="14348" width="13.5703125" customWidth="1"/>
    <col min="14349" max="14349" width="11.7109375" customWidth="1"/>
    <col min="14350" max="14350" width="5.42578125" customWidth="1"/>
    <col min="14351" max="14351" width="24.28515625" customWidth="1"/>
    <col min="14352" max="14352" width="6.140625" customWidth="1"/>
    <col min="14353" max="14353" width="10.42578125" customWidth="1"/>
    <col min="14354" max="14354" width="10.7109375" customWidth="1"/>
    <col min="14355" max="14355" width="13.85546875" customWidth="1"/>
    <col min="14593" max="14593" width="5" customWidth="1"/>
    <col min="14594" max="14594" width="32.28515625" customWidth="1"/>
    <col min="14595" max="14595" width="6.7109375" customWidth="1"/>
    <col min="14596" max="14596" width="11" bestFit="1" customWidth="1"/>
    <col min="14597" max="14597" width="13" customWidth="1"/>
    <col min="14598" max="14598" width="11.5703125" customWidth="1"/>
    <col min="14599" max="14599" width="2.5703125" customWidth="1"/>
    <col min="14600" max="14600" width="5.42578125" customWidth="1"/>
    <col min="14601" max="14601" width="32.140625" customWidth="1"/>
    <col min="14602" max="14602" width="6.140625" customWidth="1"/>
    <col min="14603" max="14603" width="11.5703125" customWidth="1"/>
    <col min="14604" max="14604" width="13.5703125" customWidth="1"/>
    <col min="14605" max="14605" width="11.7109375" customWidth="1"/>
    <col min="14606" max="14606" width="5.42578125" customWidth="1"/>
    <col min="14607" max="14607" width="24.28515625" customWidth="1"/>
    <col min="14608" max="14608" width="6.140625" customWidth="1"/>
    <col min="14609" max="14609" width="10.42578125" customWidth="1"/>
    <col min="14610" max="14610" width="10.7109375" customWidth="1"/>
    <col min="14611" max="14611" width="13.85546875" customWidth="1"/>
    <col min="14849" max="14849" width="5" customWidth="1"/>
    <col min="14850" max="14850" width="32.28515625" customWidth="1"/>
    <col min="14851" max="14851" width="6.7109375" customWidth="1"/>
    <col min="14852" max="14852" width="11" bestFit="1" customWidth="1"/>
    <col min="14853" max="14853" width="13" customWidth="1"/>
    <col min="14854" max="14854" width="11.5703125" customWidth="1"/>
    <col min="14855" max="14855" width="2.5703125" customWidth="1"/>
    <col min="14856" max="14856" width="5.42578125" customWidth="1"/>
    <col min="14857" max="14857" width="32.140625" customWidth="1"/>
    <col min="14858" max="14858" width="6.140625" customWidth="1"/>
    <col min="14859" max="14859" width="11.5703125" customWidth="1"/>
    <col min="14860" max="14860" width="13.5703125" customWidth="1"/>
    <col min="14861" max="14861" width="11.7109375" customWidth="1"/>
    <col min="14862" max="14862" width="5.42578125" customWidth="1"/>
    <col min="14863" max="14863" width="24.28515625" customWidth="1"/>
    <col min="14864" max="14864" width="6.140625" customWidth="1"/>
    <col min="14865" max="14865" width="10.42578125" customWidth="1"/>
    <col min="14866" max="14866" width="10.7109375" customWidth="1"/>
    <col min="14867" max="14867" width="13.85546875" customWidth="1"/>
    <col min="15105" max="15105" width="5" customWidth="1"/>
    <col min="15106" max="15106" width="32.28515625" customWidth="1"/>
    <col min="15107" max="15107" width="6.7109375" customWidth="1"/>
    <col min="15108" max="15108" width="11" bestFit="1" customWidth="1"/>
    <col min="15109" max="15109" width="13" customWidth="1"/>
    <col min="15110" max="15110" width="11.5703125" customWidth="1"/>
    <col min="15111" max="15111" width="2.5703125" customWidth="1"/>
    <col min="15112" max="15112" width="5.42578125" customWidth="1"/>
    <col min="15113" max="15113" width="32.140625" customWidth="1"/>
    <col min="15114" max="15114" width="6.140625" customWidth="1"/>
    <col min="15115" max="15115" width="11.5703125" customWidth="1"/>
    <col min="15116" max="15116" width="13.5703125" customWidth="1"/>
    <col min="15117" max="15117" width="11.7109375" customWidth="1"/>
    <col min="15118" max="15118" width="5.42578125" customWidth="1"/>
    <col min="15119" max="15119" width="24.28515625" customWidth="1"/>
    <col min="15120" max="15120" width="6.140625" customWidth="1"/>
    <col min="15121" max="15121" width="10.42578125" customWidth="1"/>
    <col min="15122" max="15122" width="10.7109375" customWidth="1"/>
    <col min="15123" max="15123" width="13.85546875" customWidth="1"/>
    <col min="15361" max="15361" width="5" customWidth="1"/>
    <col min="15362" max="15362" width="32.28515625" customWidth="1"/>
    <col min="15363" max="15363" width="6.7109375" customWidth="1"/>
    <col min="15364" max="15364" width="11" bestFit="1" customWidth="1"/>
    <col min="15365" max="15365" width="13" customWidth="1"/>
    <col min="15366" max="15366" width="11.5703125" customWidth="1"/>
    <col min="15367" max="15367" width="2.5703125" customWidth="1"/>
    <col min="15368" max="15368" width="5.42578125" customWidth="1"/>
    <col min="15369" max="15369" width="32.140625" customWidth="1"/>
    <col min="15370" max="15370" width="6.140625" customWidth="1"/>
    <col min="15371" max="15371" width="11.5703125" customWidth="1"/>
    <col min="15372" max="15372" width="13.5703125" customWidth="1"/>
    <col min="15373" max="15373" width="11.7109375" customWidth="1"/>
    <col min="15374" max="15374" width="5.42578125" customWidth="1"/>
    <col min="15375" max="15375" width="24.28515625" customWidth="1"/>
    <col min="15376" max="15376" width="6.140625" customWidth="1"/>
    <col min="15377" max="15377" width="10.42578125" customWidth="1"/>
    <col min="15378" max="15378" width="10.7109375" customWidth="1"/>
    <col min="15379" max="15379" width="13.85546875" customWidth="1"/>
    <col min="15617" max="15617" width="5" customWidth="1"/>
    <col min="15618" max="15618" width="32.28515625" customWidth="1"/>
    <col min="15619" max="15619" width="6.7109375" customWidth="1"/>
    <col min="15620" max="15620" width="11" bestFit="1" customWidth="1"/>
    <col min="15621" max="15621" width="13" customWidth="1"/>
    <col min="15622" max="15622" width="11.5703125" customWidth="1"/>
    <col min="15623" max="15623" width="2.5703125" customWidth="1"/>
    <col min="15624" max="15624" width="5.42578125" customWidth="1"/>
    <col min="15625" max="15625" width="32.140625" customWidth="1"/>
    <col min="15626" max="15626" width="6.140625" customWidth="1"/>
    <col min="15627" max="15627" width="11.5703125" customWidth="1"/>
    <col min="15628" max="15628" width="13.5703125" customWidth="1"/>
    <col min="15629" max="15629" width="11.7109375" customWidth="1"/>
    <col min="15630" max="15630" width="5.42578125" customWidth="1"/>
    <col min="15631" max="15631" width="24.28515625" customWidth="1"/>
    <col min="15632" max="15632" width="6.140625" customWidth="1"/>
    <col min="15633" max="15633" width="10.42578125" customWidth="1"/>
    <col min="15634" max="15634" width="10.7109375" customWidth="1"/>
    <col min="15635" max="15635" width="13.85546875" customWidth="1"/>
    <col min="15873" max="15873" width="5" customWidth="1"/>
    <col min="15874" max="15874" width="32.28515625" customWidth="1"/>
    <col min="15875" max="15875" width="6.7109375" customWidth="1"/>
    <col min="15876" max="15876" width="11" bestFit="1" customWidth="1"/>
    <col min="15877" max="15877" width="13" customWidth="1"/>
    <col min="15878" max="15878" width="11.5703125" customWidth="1"/>
    <col min="15879" max="15879" width="2.5703125" customWidth="1"/>
    <col min="15880" max="15880" width="5.42578125" customWidth="1"/>
    <col min="15881" max="15881" width="32.140625" customWidth="1"/>
    <col min="15882" max="15882" width="6.140625" customWidth="1"/>
    <col min="15883" max="15883" width="11.5703125" customWidth="1"/>
    <col min="15884" max="15884" width="13.5703125" customWidth="1"/>
    <col min="15885" max="15885" width="11.7109375" customWidth="1"/>
    <col min="15886" max="15886" width="5.42578125" customWidth="1"/>
    <col min="15887" max="15887" width="24.28515625" customWidth="1"/>
    <col min="15888" max="15888" width="6.140625" customWidth="1"/>
    <col min="15889" max="15889" width="10.42578125" customWidth="1"/>
    <col min="15890" max="15890" width="10.7109375" customWidth="1"/>
    <col min="15891" max="15891" width="13.85546875" customWidth="1"/>
    <col min="16129" max="16129" width="5" customWidth="1"/>
    <col min="16130" max="16130" width="32.28515625" customWidth="1"/>
    <col min="16131" max="16131" width="6.7109375" customWidth="1"/>
    <col min="16132" max="16132" width="11" bestFit="1" customWidth="1"/>
    <col min="16133" max="16133" width="13" customWidth="1"/>
    <col min="16134" max="16134" width="11.5703125" customWidth="1"/>
    <col min="16135" max="16135" width="2.5703125" customWidth="1"/>
    <col min="16136" max="16136" width="5.42578125" customWidth="1"/>
    <col min="16137" max="16137" width="32.140625" customWidth="1"/>
    <col min="16138" max="16138" width="6.140625" customWidth="1"/>
    <col min="16139" max="16139" width="11.5703125" customWidth="1"/>
    <col min="16140" max="16140" width="13.5703125" customWidth="1"/>
    <col min="16141" max="16141" width="11.7109375" customWidth="1"/>
    <col min="16142" max="16142" width="5.42578125" customWidth="1"/>
    <col min="16143" max="16143" width="24.28515625" customWidth="1"/>
    <col min="16144" max="16144" width="6.140625" customWidth="1"/>
    <col min="16145" max="16145" width="10.42578125" customWidth="1"/>
    <col min="16146" max="16146" width="10.7109375" customWidth="1"/>
    <col min="16147" max="16147" width="13.85546875" customWidth="1"/>
  </cols>
  <sheetData>
    <row r="1" spans="1:15" ht="16.5" customHeight="1" x14ac:dyDescent="0.25">
      <c r="A1" s="1" t="s">
        <v>120</v>
      </c>
      <c r="D1" s="60"/>
      <c r="H1" s="1"/>
    </row>
    <row r="2" spans="1:15" x14ac:dyDescent="0.25">
      <c r="B2" s="128" t="s">
        <v>121</v>
      </c>
      <c r="C2" s="62"/>
      <c r="D2" s="63"/>
      <c r="E2" s="4"/>
      <c r="F2" s="5">
        <v>22000000</v>
      </c>
      <c r="H2" s="6"/>
      <c r="I2" s="74" t="s">
        <v>122</v>
      </c>
      <c r="J2" s="62"/>
      <c r="K2" s="4"/>
      <c r="L2" s="4"/>
      <c r="M2" s="9">
        <v>13000000</v>
      </c>
    </row>
    <row r="3" spans="1:15" ht="13.5" customHeight="1" x14ac:dyDescent="0.25">
      <c r="A3" s="14">
        <v>1</v>
      </c>
      <c r="B3" s="15" t="s">
        <v>4</v>
      </c>
      <c r="C3" s="15"/>
      <c r="D3" s="15"/>
      <c r="E3" s="6">
        <v>2600000</v>
      </c>
      <c r="F3" s="6"/>
      <c r="G3" s="13"/>
      <c r="H3" s="14">
        <v>1</v>
      </c>
      <c r="I3" s="15" t="s">
        <v>4</v>
      </c>
      <c r="J3" s="15"/>
      <c r="K3" s="15"/>
      <c r="L3" s="6">
        <v>1400000</v>
      </c>
      <c r="M3" s="13"/>
    </row>
    <row r="4" spans="1:15" ht="13.5" customHeight="1" x14ac:dyDescent="0.25">
      <c r="A4" s="14">
        <v>2</v>
      </c>
      <c r="B4" s="15" t="s">
        <v>5</v>
      </c>
      <c r="C4" s="15"/>
      <c r="D4" s="15"/>
      <c r="E4" s="6">
        <v>450000</v>
      </c>
      <c r="F4" s="6"/>
      <c r="G4" s="13"/>
      <c r="H4" s="14">
        <v>2</v>
      </c>
      <c r="I4" s="15" t="s">
        <v>5</v>
      </c>
      <c r="J4" s="15"/>
      <c r="K4" s="15"/>
      <c r="L4" s="6">
        <v>450000</v>
      </c>
      <c r="M4" s="13"/>
    </row>
    <row r="5" spans="1:15" ht="13.5" customHeight="1" x14ac:dyDescent="0.25">
      <c r="A5" s="14">
        <v>3</v>
      </c>
      <c r="B5" s="11" t="s">
        <v>6</v>
      </c>
      <c r="C5" s="12"/>
      <c r="D5" s="12"/>
      <c r="E5" s="16">
        <v>652116</v>
      </c>
      <c r="F5" s="6"/>
      <c r="G5" s="13"/>
      <c r="H5" s="14">
        <v>3</v>
      </c>
      <c r="I5" s="11" t="s">
        <v>6</v>
      </c>
      <c r="J5" s="12"/>
      <c r="K5" s="12"/>
      <c r="L5" s="16">
        <v>652116</v>
      </c>
      <c r="M5" s="13"/>
    </row>
    <row r="6" spans="1:15" ht="13.5" customHeight="1" x14ac:dyDescent="0.25">
      <c r="A6" s="14">
        <v>4</v>
      </c>
      <c r="B6" s="11" t="s">
        <v>7</v>
      </c>
      <c r="C6" s="12"/>
      <c r="D6" s="12"/>
      <c r="E6" s="16">
        <v>480108</v>
      </c>
      <c r="F6" s="6"/>
      <c r="G6" s="13"/>
      <c r="H6" s="14">
        <v>4</v>
      </c>
      <c r="I6" s="11" t="s">
        <v>7</v>
      </c>
      <c r="J6" s="12"/>
      <c r="K6" s="12"/>
      <c r="L6" s="16">
        <v>480108</v>
      </c>
      <c r="M6" s="13"/>
    </row>
    <row r="7" spans="1:15" ht="13.5" customHeight="1" x14ac:dyDescent="0.25">
      <c r="A7" s="14">
        <v>5</v>
      </c>
      <c r="B7" s="11" t="s">
        <v>124</v>
      </c>
      <c r="C7" s="12"/>
      <c r="D7" s="12"/>
      <c r="E7" s="16">
        <v>1727916</v>
      </c>
      <c r="F7" s="6"/>
      <c r="G7" s="13"/>
      <c r="H7" s="14">
        <v>5</v>
      </c>
      <c r="I7" s="11" t="s">
        <v>123</v>
      </c>
      <c r="J7" s="12"/>
      <c r="K7" s="12"/>
      <c r="L7" s="16">
        <v>1727916</v>
      </c>
      <c r="M7" s="13"/>
    </row>
    <row r="8" spans="1:15" ht="13.5" customHeight="1" x14ac:dyDescent="0.25">
      <c r="A8" s="14">
        <v>6</v>
      </c>
      <c r="B8" s="11" t="s">
        <v>10</v>
      </c>
      <c r="C8" s="12"/>
      <c r="D8" s="12"/>
      <c r="E8" s="65">
        <v>10748387</v>
      </c>
      <c r="F8" s="6"/>
      <c r="G8" s="13"/>
      <c r="H8" s="14">
        <v>6</v>
      </c>
      <c r="I8" s="11" t="s">
        <v>10</v>
      </c>
      <c r="J8" s="12"/>
      <c r="K8" s="12"/>
      <c r="L8" s="65">
        <v>7060799</v>
      </c>
      <c r="M8" s="13"/>
    </row>
    <row r="9" spans="1:15" ht="13.5" customHeight="1" x14ac:dyDescent="0.25">
      <c r="A9" s="14"/>
      <c r="B9" s="11"/>
      <c r="C9" s="12"/>
      <c r="D9" s="12"/>
      <c r="E9" s="66">
        <f>SUM(E3:E8)</f>
        <v>16658527</v>
      </c>
      <c r="F9" s="6"/>
      <c r="G9" s="13"/>
      <c r="H9" s="14"/>
      <c r="I9" s="12"/>
      <c r="J9" s="12"/>
      <c r="K9" s="12"/>
      <c r="L9" s="18">
        <f>SUM(L3:L8)</f>
        <v>11770939</v>
      </c>
      <c r="M9" s="13"/>
    </row>
    <row r="10" spans="1:15" ht="13.5" customHeight="1" x14ac:dyDescent="0.25">
      <c r="A10" s="14"/>
      <c r="B10" s="19" t="s">
        <v>73</v>
      </c>
      <c r="C10" s="19"/>
      <c r="D10" s="19"/>
      <c r="E10" s="6"/>
      <c r="F10" s="5">
        <f>F2-E9</f>
        <v>5341473</v>
      </c>
      <c r="G10" s="13"/>
      <c r="H10" s="14"/>
      <c r="I10" s="19"/>
      <c r="J10" s="19"/>
      <c r="K10" s="19"/>
      <c r="L10" s="6"/>
      <c r="M10" s="20">
        <f>M2-L9</f>
        <v>1229061</v>
      </c>
      <c r="O10" s="6"/>
    </row>
    <row r="11" spans="1:15" ht="7.5" customHeight="1" x14ac:dyDescent="0.25">
      <c r="A11" s="14"/>
      <c r="B11" s="15"/>
      <c r="C11" s="15"/>
      <c r="D11" s="15"/>
      <c r="E11" s="6"/>
      <c r="F11" s="6"/>
      <c r="G11" s="13"/>
      <c r="H11" s="14"/>
      <c r="I11" s="15"/>
      <c r="J11" s="15"/>
      <c r="K11" s="15"/>
      <c r="L11" s="6"/>
      <c r="M11" s="13"/>
    </row>
    <row r="12" spans="1:15" ht="12" customHeight="1" x14ac:dyDescent="0.25">
      <c r="A12" s="14"/>
      <c r="B12" s="8" t="s">
        <v>13</v>
      </c>
      <c r="C12" s="8"/>
      <c r="D12" s="15"/>
      <c r="E12" s="6"/>
      <c r="F12" s="6"/>
      <c r="G12" s="13"/>
      <c r="H12" s="14"/>
      <c r="I12" s="8" t="s">
        <v>13</v>
      </c>
      <c r="J12" s="8"/>
      <c r="K12" s="15"/>
      <c r="L12" s="6"/>
      <c r="M12" s="13"/>
    </row>
    <row r="13" spans="1:15" ht="15" customHeight="1" x14ac:dyDescent="0.25">
      <c r="A13" s="14"/>
      <c r="B13" s="8"/>
      <c r="C13" s="21" t="s">
        <v>14</v>
      </c>
      <c r="D13" s="12" t="s">
        <v>15</v>
      </c>
      <c r="E13" s="22" t="s">
        <v>16</v>
      </c>
      <c r="F13" s="6"/>
      <c r="G13" s="13"/>
      <c r="H13" s="14"/>
      <c r="I13" s="8"/>
      <c r="J13" s="21" t="s">
        <v>14</v>
      </c>
      <c r="K13" s="12" t="s">
        <v>15</v>
      </c>
      <c r="L13" s="22" t="s">
        <v>16</v>
      </c>
      <c r="M13" s="13"/>
      <c r="O13" s="6"/>
    </row>
    <row r="14" spans="1:15" ht="12.95" customHeight="1" x14ac:dyDescent="0.25">
      <c r="A14" s="14">
        <v>1</v>
      </c>
      <c r="B14" s="67" t="s">
        <v>17</v>
      </c>
      <c r="C14" s="68">
        <v>2</v>
      </c>
      <c r="D14" s="69">
        <v>2288880</v>
      </c>
      <c r="E14" s="69">
        <f>D14*C14</f>
        <v>4577760</v>
      </c>
      <c r="F14" s="6"/>
      <c r="G14" s="13"/>
      <c r="H14" s="14">
        <v>1</v>
      </c>
      <c r="I14" s="67" t="s">
        <v>17</v>
      </c>
      <c r="J14" s="68">
        <v>1</v>
      </c>
      <c r="K14" s="69">
        <v>2288880</v>
      </c>
      <c r="L14" s="69">
        <f>K14*J14</f>
        <v>2288880</v>
      </c>
      <c r="M14" s="13"/>
    </row>
    <row r="15" spans="1:15" ht="12.95" customHeight="1" x14ac:dyDescent="0.25">
      <c r="A15" s="14">
        <v>2</v>
      </c>
      <c r="B15" s="15" t="s">
        <v>18</v>
      </c>
      <c r="C15" s="23">
        <v>2</v>
      </c>
      <c r="D15" s="6">
        <v>14553</v>
      </c>
      <c r="E15" s="6">
        <f>D15*C15</f>
        <v>29106</v>
      </c>
      <c r="F15" s="6"/>
      <c r="G15" s="13"/>
      <c r="H15" s="14">
        <v>2</v>
      </c>
      <c r="I15" s="15" t="s">
        <v>18</v>
      </c>
      <c r="J15" s="23">
        <v>2</v>
      </c>
      <c r="K15" s="6">
        <v>14553</v>
      </c>
      <c r="L15" s="6">
        <f>K15*J15</f>
        <v>29106</v>
      </c>
      <c r="M15" s="13"/>
    </row>
    <row r="16" spans="1:15" ht="12.95" customHeight="1" x14ac:dyDescent="0.25">
      <c r="A16" s="14">
        <v>3</v>
      </c>
      <c r="B16" s="15" t="s">
        <v>19</v>
      </c>
      <c r="C16" s="23">
        <v>5</v>
      </c>
      <c r="D16" s="6">
        <v>8067</v>
      </c>
      <c r="E16" s="6">
        <f>D16*C16</f>
        <v>40335</v>
      </c>
      <c r="F16" s="6"/>
      <c r="G16" s="13"/>
      <c r="H16" s="14">
        <v>3</v>
      </c>
      <c r="I16" s="15" t="s">
        <v>19</v>
      </c>
      <c r="J16" s="23">
        <v>5</v>
      </c>
      <c r="K16" s="6">
        <v>8067</v>
      </c>
      <c r="L16" s="6">
        <f>K16*J16</f>
        <v>40335</v>
      </c>
      <c r="M16" s="13"/>
    </row>
    <row r="17" spans="1:13" ht="12.95" customHeight="1" x14ac:dyDescent="0.25">
      <c r="A17" s="14">
        <v>4</v>
      </c>
      <c r="B17" s="15" t="s">
        <v>20</v>
      </c>
      <c r="C17" s="24">
        <v>1</v>
      </c>
      <c r="D17" s="6">
        <v>60390</v>
      </c>
      <c r="E17" s="6">
        <f>D17*C17</f>
        <v>60390</v>
      </c>
      <c r="F17" s="6"/>
      <c r="G17" s="13"/>
      <c r="H17" s="14">
        <v>4</v>
      </c>
      <c r="I17" s="15" t="s">
        <v>20</v>
      </c>
      <c r="J17" s="24">
        <v>1</v>
      </c>
      <c r="K17" s="6">
        <v>60390</v>
      </c>
      <c r="L17" s="6">
        <f>K17*J17</f>
        <v>60390</v>
      </c>
      <c r="M17" s="13"/>
    </row>
    <row r="18" spans="1:13" ht="12.95" customHeight="1" x14ac:dyDescent="0.25">
      <c r="A18" s="14">
        <v>5</v>
      </c>
      <c r="B18" s="25" t="s">
        <v>21</v>
      </c>
      <c r="C18" s="26">
        <v>1</v>
      </c>
      <c r="D18" s="27">
        <v>8316</v>
      </c>
      <c r="E18" s="28">
        <f>C18*D18</f>
        <v>8316</v>
      </c>
      <c r="F18" s="6"/>
      <c r="G18" s="13"/>
      <c r="H18" s="14">
        <v>5</v>
      </c>
      <c r="I18" s="25" t="s">
        <v>21</v>
      </c>
      <c r="J18" s="26">
        <v>1</v>
      </c>
      <c r="K18" s="27">
        <v>8316</v>
      </c>
      <c r="L18" s="28">
        <f>J18*K18</f>
        <v>8316</v>
      </c>
      <c r="M18" s="13"/>
    </row>
    <row r="19" spans="1:13" ht="12.95" customHeight="1" x14ac:dyDescent="0.25">
      <c r="A19" s="14">
        <v>6</v>
      </c>
      <c r="B19" s="15" t="s">
        <v>22</v>
      </c>
      <c r="C19" s="23">
        <v>2</v>
      </c>
      <c r="D19" s="6">
        <v>206250</v>
      </c>
      <c r="E19" s="6">
        <f t="shared" ref="E19:E24" si="0">D19*C19</f>
        <v>412500</v>
      </c>
      <c r="F19" s="6"/>
      <c r="G19" s="13"/>
      <c r="H19" s="14">
        <v>6</v>
      </c>
      <c r="I19" s="15" t="s">
        <v>22</v>
      </c>
      <c r="J19" s="23">
        <v>2</v>
      </c>
      <c r="K19" s="6">
        <v>206250</v>
      </c>
      <c r="L19" s="6">
        <f t="shared" ref="L19:L24" si="1">K19*J19</f>
        <v>412500</v>
      </c>
      <c r="M19" s="13"/>
    </row>
    <row r="20" spans="1:13" ht="12.95" customHeight="1" x14ac:dyDescent="0.25">
      <c r="A20" s="14">
        <v>7</v>
      </c>
      <c r="B20" s="15" t="s">
        <v>23</v>
      </c>
      <c r="C20" s="23">
        <v>1</v>
      </c>
      <c r="D20" s="6">
        <v>66138</v>
      </c>
      <c r="E20" s="6">
        <f t="shared" si="0"/>
        <v>66138</v>
      </c>
      <c r="F20" s="6"/>
      <c r="G20" s="13"/>
      <c r="H20" s="14">
        <v>7</v>
      </c>
      <c r="I20" s="15" t="s">
        <v>23</v>
      </c>
      <c r="J20" s="23">
        <v>1</v>
      </c>
      <c r="K20" s="6">
        <v>66138</v>
      </c>
      <c r="L20" s="6">
        <f t="shared" si="1"/>
        <v>66138</v>
      </c>
      <c r="M20" s="13"/>
    </row>
    <row r="21" spans="1:13" ht="12.95" customHeight="1" x14ac:dyDescent="0.25">
      <c r="A21" s="14">
        <v>8</v>
      </c>
      <c r="B21" s="15" t="s">
        <v>24</v>
      </c>
      <c r="C21" s="23">
        <v>1</v>
      </c>
      <c r="D21" s="6">
        <v>32175</v>
      </c>
      <c r="E21" s="6">
        <f t="shared" si="0"/>
        <v>32175</v>
      </c>
      <c r="F21" s="6"/>
      <c r="G21" s="13"/>
      <c r="H21" s="14">
        <v>8</v>
      </c>
      <c r="I21" s="15" t="s">
        <v>24</v>
      </c>
      <c r="J21" s="23">
        <v>1</v>
      </c>
      <c r="K21" s="6">
        <v>32175</v>
      </c>
      <c r="L21" s="6">
        <f t="shared" si="1"/>
        <v>32175</v>
      </c>
      <c r="M21" s="13"/>
    </row>
    <row r="22" spans="1:13" ht="12.95" customHeight="1" x14ac:dyDescent="0.25">
      <c r="A22" s="14">
        <v>9</v>
      </c>
      <c r="B22" s="15" t="s">
        <v>25</v>
      </c>
      <c r="C22" s="23">
        <v>1</v>
      </c>
      <c r="D22" s="6">
        <v>11220</v>
      </c>
      <c r="E22" s="6">
        <f t="shared" si="0"/>
        <v>11220</v>
      </c>
      <c r="F22" s="6"/>
      <c r="G22" s="13"/>
      <c r="H22" s="14">
        <v>9</v>
      </c>
      <c r="I22" s="15" t="s">
        <v>25</v>
      </c>
      <c r="J22" s="23">
        <v>1</v>
      </c>
      <c r="K22" s="6">
        <v>11220</v>
      </c>
      <c r="L22" s="6">
        <f t="shared" si="1"/>
        <v>11220</v>
      </c>
      <c r="M22" s="13"/>
    </row>
    <row r="23" spans="1:13" ht="12.95" customHeight="1" x14ac:dyDescent="0.25">
      <c r="A23" s="14">
        <v>10</v>
      </c>
      <c r="B23" s="15" t="s">
        <v>26</v>
      </c>
      <c r="C23" s="23">
        <v>1</v>
      </c>
      <c r="D23" s="6">
        <v>8693</v>
      </c>
      <c r="E23" s="6">
        <f t="shared" si="0"/>
        <v>8693</v>
      </c>
      <c r="F23" s="6"/>
      <c r="G23" s="13"/>
      <c r="H23" s="14">
        <v>10</v>
      </c>
      <c r="I23" s="15" t="s">
        <v>26</v>
      </c>
      <c r="J23" s="23">
        <v>1</v>
      </c>
      <c r="K23" s="6">
        <v>8693</v>
      </c>
      <c r="L23" s="6">
        <f t="shared" si="1"/>
        <v>8693</v>
      </c>
      <c r="M23" s="13"/>
    </row>
    <row r="24" spans="1:13" ht="12.95" customHeight="1" x14ac:dyDescent="0.25">
      <c r="A24" s="14">
        <v>11</v>
      </c>
      <c r="B24" s="15" t="s">
        <v>27</v>
      </c>
      <c r="C24" s="23">
        <v>1</v>
      </c>
      <c r="D24" s="6">
        <v>7217</v>
      </c>
      <c r="E24" s="6">
        <f t="shared" si="0"/>
        <v>7217</v>
      </c>
      <c r="F24" s="6"/>
      <c r="G24" s="13"/>
      <c r="H24" s="14">
        <v>11</v>
      </c>
      <c r="I24" s="15" t="s">
        <v>27</v>
      </c>
      <c r="J24" s="23">
        <v>1</v>
      </c>
      <c r="K24" s="6">
        <v>7217</v>
      </c>
      <c r="L24" s="6">
        <f t="shared" si="1"/>
        <v>7217</v>
      </c>
      <c r="M24" s="13"/>
    </row>
    <row r="25" spans="1:13" ht="12.95" customHeight="1" x14ac:dyDescent="0.25">
      <c r="A25" s="14">
        <v>12</v>
      </c>
      <c r="B25" s="29" t="s">
        <v>28</v>
      </c>
      <c r="C25" s="31" t="s">
        <v>40</v>
      </c>
      <c r="D25" s="6">
        <v>108240</v>
      </c>
      <c r="E25" s="6">
        <f>D25/3</f>
        <v>36080</v>
      </c>
      <c r="F25" s="6"/>
      <c r="G25" s="13"/>
      <c r="H25" s="14">
        <v>12</v>
      </c>
      <c r="I25" s="29" t="s">
        <v>28</v>
      </c>
      <c r="J25" s="33" t="s">
        <v>40</v>
      </c>
      <c r="K25" s="6">
        <v>108240</v>
      </c>
      <c r="L25" s="6">
        <f>K25/3</f>
        <v>36080</v>
      </c>
      <c r="M25" s="13"/>
    </row>
    <row r="26" spans="1:13" ht="12.95" customHeight="1" x14ac:dyDescent="0.25">
      <c r="A26" s="14">
        <v>13</v>
      </c>
      <c r="B26" s="29" t="s">
        <v>29</v>
      </c>
      <c r="C26" s="33" t="s">
        <v>40</v>
      </c>
      <c r="D26" s="6">
        <v>285120</v>
      </c>
      <c r="E26" s="6">
        <f>D26/3</f>
        <v>95040</v>
      </c>
      <c r="F26" s="6"/>
      <c r="G26" s="13"/>
      <c r="H26" s="14">
        <v>13</v>
      </c>
      <c r="I26" s="29" t="s">
        <v>29</v>
      </c>
      <c r="J26" s="31" t="s">
        <v>40</v>
      </c>
      <c r="K26" s="6">
        <v>285120</v>
      </c>
      <c r="L26" s="6">
        <f>K26/3</f>
        <v>95040</v>
      </c>
      <c r="M26" s="13"/>
    </row>
    <row r="27" spans="1:13" ht="12.95" customHeight="1" x14ac:dyDescent="0.25">
      <c r="A27" s="14">
        <v>14</v>
      </c>
      <c r="B27" s="30" t="s">
        <v>30</v>
      </c>
      <c r="C27" s="23">
        <v>4</v>
      </c>
      <c r="D27" s="6">
        <v>13860</v>
      </c>
      <c r="E27" s="6">
        <f>D27*C27</f>
        <v>55440</v>
      </c>
      <c r="F27" s="6"/>
      <c r="G27" s="13"/>
      <c r="H27" s="14">
        <v>14</v>
      </c>
      <c r="I27" s="30" t="s">
        <v>30</v>
      </c>
      <c r="J27" s="23">
        <v>4</v>
      </c>
      <c r="K27" s="6">
        <v>13860</v>
      </c>
      <c r="L27" s="6">
        <f>K27*J27</f>
        <v>55440</v>
      </c>
      <c r="M27" s="13"/>
    </row>
    <row r="28" spans="1:13" ht="12.95" customHeight="1" x14ac:dyDescent="0.25">
      <c r="A28" s="14">
        <v>15</v>
      </c>
      <c r="B28" s="30" t="s">
        <v>31</v>
      </c>
      <c r="C28" s="31" t="s">
        <v>51</v>
      </c>
      <c r="D28" s="6">
        <v>25410</v>
      </c>
      <c r="E28" s="6">
        <f>D28/10</f>
        <v>2541</v>
      </c>
      <c r="F28" s="6"/>
      <c r="G28" s="13"/>
      <c r="H28" s="14">
        <v>15</v>
      </c>
      <c r="I28" s="30" t="s">
        <v>31</v>
      </c>
      <c r="J28" s="31" t="s">
        <v>51</v>
      </c>
      <c r="K28" s="6">
        <v>25410</v>
      </c>
      <c r="L28" s="6">
        <f>K28/10</f>
        <v>2541</v>
      </c>
      <c r="M28" s="13"/>
    </row>
    <row r="29" spans="1:13" ht="12.95" customHeight="1" x14ac:dyDescent="0.25">
      <c r="A29" s="14">
        <v>16</v>
      </c>
      <c r="B29" s="30" t="s">
        <v>33</v>
      </c>
      <c r="C29" s="23">
        <v>1</v>
      </c>
      <c r="D29" s="6">
        <v>653</v>
      </c>
      <c r="E29" s="6">
        <f>D29*C29</f>
        <v>653</v>
      </c>
      <c r="F29" s="6"/>
      <c r="G29" s="13"/>
      <c r="H29" s="14">
        <v>16</v>
      </c>
      <c r="I29" s="30" t="s">
        <v>33</v>
      </c>
      <c r="J29" s="23">
        <v>4</v>
      </c>
      <c r="K29" s="6">
        <v>653</v>
      </c>
      <c r="L29" s="6">
        <f>K29*J29</f>
        <v>2612</v>
      </c>
      <c r="M29" s="13"/>
    </row>
    <row r="30" spans="1:13" ht="12.95" customHeight="1" x14ac:dyDescent="0.25">
      <c r="A30" s="14">
        <v>17</v>
      </c>
      <c r="B30" s="30" t="s">
        <v>75</v>
      </c>
      <c r="C30" s="23">
        <v>1</v>
      </c>
      <c r="D30" s="6">
        <v>1054350</v>
      </c>
      <c r="E30" s="70">
        <f>D30/100</f>
        <v>10543.5</v>
      </c>
      <c r="F30" s="6"/>
      <c r="G30" s="13"/>
      <c r="H30" s="14">
        <v>17</v>
      </c>
      <c r="I30" s="30" t="s">
        <v>75</v>
      </c>
      <c r="J30" s="23">
        <v>1</v>
      </c>
      <c r="K30" s="6">
        <v>1054350</v>
      </c>
      <c r="L30" s="70">
        <f>K30/100</f>
        <v>10543.5</v>
      </c>
      <c r="M30" s="13"/>
    </row>
    <row r="31" spans="1:13" ht="12.95" customHeight="1" x14ac:dyDescent="0.25">
      <c r="A31" s="14">
        <v>18</v>
      </c>
      <c r="B31" s="29" t="s">
        <v>35</v>
      </c>
      <c r="C31" s="23">
        <v>1</v>
      </c>
      <c r="D31" s="6">
        <v>17339</v>
      </c>
      <c r="E31" s="6">
        <f>D31*C31</f>
        <v>17339</v>
      </c>
      <c r="F31" s="6"/>
      <c r="G31" s="13"/>
      <c r="H31" s="14">
        <v>18</v>
      </c>
      <c r="I31" s="29" t="s">
        <v>35</v>
      </c>
      <c r="J31" s="33" t="s">
        <v>51</v>
      </c>
      <c r="K31" s="6">
        <v>17339</v>
      </c>
      <c r="L31" s="70">
        <f>K31/10</f>
        <v>1733.9</v>
      </c>
      <c r="M31" s="13"/>
    </row>
    <row r="32" spans="1:13" ht="12.95" customHeight="1" x14ac:dyDescent="0.25">
      <c r="A32" s="14">
        <v>19</v>
      </c>
      <c r="B32" s="30" t="s">
        <v>36</v>
      </c>
      <c r="C32" s="32">
        <v>3</v>
      </c>
      <c r="D32" s="6">
        <v>76</v>
      </c>
      <c r="E32" s="6">
        <f>D32*3</f>
        <v>228</v>
      </c>
      <c r="F32" s="6"/>
      <c r="G32" s="13"/>
      <c r="H32" s="14">
        <v>19</v>
      </c>
      <c r="I32" s="30" t="s">
        <v>36</v>
      </c>
      <c r="J32" s="32">
        <v>3</v>
      </c>
      <c r="K32" s="6">
        <v>76</v>
      </c>
      <c r="L32" s="6">
        <f>K32*J32</f>
        <v>228</v>
      </c>
      <c r="M32" s="13"/>
    </row>
    <row r="33" spans="1:13" ht="12.95" customHeight="1" x14ac:dyDescent="0.25">
      <c r="A33" s="14">
        <v>20</v>
      </c>
      <c r="B33" s="30" t="s">
        <v>38</v>
      </c>
      <c r="C33" s="23">
        <v>3</v>
      </c>
      <c r="D33" s="6">
        <v>18769</v>
      </c>
      <c r="E33" s="70">
        <f>D33/3</f>
        <v>6256.333333333333</v>
      </c>
      <c r="F33" s="6"/>
      <c r="G33" s="13"/>
      <c r="H33" s="14">
        <v>20</v>
      </c>
      <c r="I33" s="30" t="s">
        <v>38</v>
      </c>
      <c r="J33" s="33" t="s">
        <v>40</v>
      </c>
      <c r="K33" s="6">
        <v>18769</v>
      </c>
      <c r="L33" s="70">
        <f>K33/3</f>
        <v>6256.333333333333</v>
      </c>
      <c r="M33" s="13"/>
    </row>
    <row r="34" spans="1:13" ht="12.95" customHeight="1" x14ac:dyDescent="0.25">
      <c r="A34" s="14">
        <v>21</v>
      </c>
      <c r="B34" s="30" t="s">
        <v>39</v>
      </c>
      <c r="C34" s="33" t="s">
        <v>40</v>
      </c>
      <c r="D34" s="6">
        <v>163032</v>
      </c>
      <c r="E34" s="6">
        <f>D34/3</f>
        <v>54344</v>
      </c>
      <c r="F34" s="6"/>
      <c r="G34" s="13"/>
      <c r="H34" s="14">
        <v>21</v>
      </c>
      <c r="I34" s="30" t="s">
        <v>39</v>
      </c>
      <c r="J34" s="33" t="s">
        <v>40</v>
      </c>
      <c r="K34" s="6">
        <v>163032</v>
      </c>
      <c r="L34" s="6">
        <f>K34/3</f>
        <v>54344</v>
      </c>
      <c r="M34" s="13"/>
    </row>
    <row r="35" spans="1:13" ht="12.95" customHeight="1" x14ac:dyDescent="0.25">
      <c r="A35" s="14">
        <v>22</v>
      </c>
      <c r="B35" s="15" t="s">
        <v>76</v>
      </c>
      <c r="C35" s="71" t="s">
        <v>47</v>
      </c>
      <c r="D35" s="69">
        <v>70001580</v>
      </c>
      <c r="E35" s="69">
        <f>F35*C35</f>
        <v>1400031.6</v>
      </c>
      <c r="F35" s="69">
        <f>D35/100</f>
        <v>700015.8</v>
      </c>
      <c r="G35" s="13"/>
      <c r="H35" s="14">
        <v>22</v>
      </c>
      <c r="I35" s="15" t="s">
        <v>76</v>
      </c>
      <c r="J35" s="71" t="s">
        <v>77</v>
      </c>
      <c r="K35" s="69">
        <v>70001580</v>
      </c>
      <c r="L35" s="69">
        <f>M35*J35</f>
        <v>700015.8</v>
      </c>
      <c r="M35" s="69">
        <f>K35/100</f>
        <v>700015.8</v>
      </c>
    </row>
    <row r="36" spans="1:13" ht="12.95" customHeight="1" x14ac:dyDescent="0.25">
      <c r="A36" s="14">
        <v>23</v>
      </c>
      <c r="B36" s="15" t="s">
        <v>78</v>
      </c>
      <c r="C36" s="72">
        <v>2</v>
      </c>
      <c r="D36" s="69">
        <v>33379500</v>
      </c>
      <c r="E36" s="73">
        <f>F36*C36</f>
        <v>246343.17343173432</v>
      </c>
      <c r="F36" s="69">
        <f>D36/271</f>
        <v>123171.58671586716</v>
      </c>
      <c r="G36" s="13"/>
      <c r="H36" s="14">
        <v>23</v>
      </c>
      <c r="I36" s="15" t="s">
        <v>78</v>
      </c>
      <c r="J36" s="72">
        <v>1</v>
      </c>
      <c r="K36" s="69">
        <v>33379500</v>
      </c>
      <c r="L36" s="73">
        <f>M36*J36</f>
        <v>123171.58671586716</v>
      </c>
      <c r="M36" s="69">
        <f>K36/271</f>
        <v>123171.58671586716</v>
      </c>
    </row>
    <row r="37" spans="1:13" ht="12.95" customHeight="1" x14ac:dyDescent="0.25">
      <c r="A37" s="14">
        <v>24</v>
      </c>
      <c r="B37" s="15" t="s">
        <v>44</v>
      </c>
      <c r="C37" s="23">
        <v>1</v>
      </c>
      <c r="D37" s="6">
        <v>1337</v>
      </c>
      <c r="E37" s="6">
        <f>D37*C37</f>
        <v>1337</v>
      </c>
      <c r="F37" s="6"/>
      <c r="G37" s="13"/>
      <c r="H37" s="14">
        <v>24</v>
      </c>
      <c r="I37" s="15" t="s">
        <v>44</v>
      </c>
      <c r="J37" s="23">
        <v>1</v>
      </c>
      <c r="K37" s="6">
        <v>1337</v>
      </c>
      <c r="L37" s="6">
        <f>K37*J37</f>
        <v>1337</v>
      </c>
      <c r="M37" s="13"/>
    </row>
    <row r="38" spans="1:13" ht="12.95" customHeight="1" x14ac:dyDescent="0.25">
      <c r="A38" s="14">
        <v>25</v>
      </c>
      <c r="B38" s="15" t="s">
        <v>45</v>
      </c>
      <c r="C38" s="23">
        <v>1</v>
      </c>
      <c r="D38" s="6">
        <v>708</v>
      </c>
      <c r="E38" s="6">
        <f>D38*C38</f>
        <v>708</v>
      </c>
      <c r="F38" s="6"/>
      <c r="G38" s="34"/>
      <c r="H38" s="14">
        <v>25</v>
      </c>
      <c r="I38" s="15" t="s">
        <v>45</v>
      </c>
      <c r="J38" s="23">
        <v>1</v>
      </c>
      <c r="K38" s="6">
        <v>708</v>
      </c>
      <c r="L38" s="6">
        <f>K38*J38</f>
        <v>708</v>
      </c>
      <c r="M38" s="13"/>
    </row>
    <row r="39" spans="1:13" ht="12.95" customHeight="1" x14ac:dyDescent="0.25">
      <c r="A39" s="14">
        <v>26</v>
      </c>
      <c r="B39" s="15" t="s">
        <v>46</v>
      </c>
      <c r="C39" s="23">
        <v>1</v>
      </c>
      <c r="D39" s="6">
        <v>67500</v>
      </c>
      <c r="E39" s="6">
        <f>D39*C39</f>
        <v>67500</v>
      </c>
      <c r="F39" s="6"/>
      <c r="G39" s="34"/>
      <c r="H39" s="14">
        <v>26</v>
      </c>
      <c r="I39" s="15" t="s">
        <v>46</v>
      </c>
      <c r="J39" s="31" t="s">
        <v>42</v>
      </c>
      <c r="K39" s="6">
        <v>67500</v>
      </c>
      <c r="L39" s="6">
        <f>K39/12</f>
        <v>5625</v>
      </c>
      <c r="M39" s="13"/>
    </row>
    <row r="40" spans="1:13" ht="12.95" customHeight="1" x14ac:dyDescent="0.25">
      <c r="A40" s="14">
        <v>27</v>
      </c>
      <c r="B40" s="15" t="s">
        <v>49</v>
      </c>
      <c r="C40" s="31" t="s">
        <v>79</v>
      </c>
      <c r="D40" s="6">
        <v>92219</v>
      </c>
      <c r="E40" s="70">
        <f>D40/5</f>
        <v>18443.8</v>
      </c>
      <c r="F40" s="6"/>
      <c r="G40" s="34"/>
      <c r="H40" s="14">
        <v>27</v>
      </c>
      <c r="I40" s="15" t="s">
        <v>49</v>
      </c>
      <c r="J40" s="31" t="s">
        <v>79</v>
      </c>
      <c r="K40" s="6">
        <v>92219</v>
      </c>
      <c r="L40" s="70">
        <f>K40/5</f>
        <v>18443.8</v>
      </c>
      <c r="M40" s="13"/>
    </row>
    <row r="41" spans="1:13" ht="12.95" customHeight="1" x14ac:dyDescent="0.25">
      <c r="A41" s="14">
        <v>28</v>
      </c>
      <c r="B41" s="74" t="s">
        <v>80</v>
      </c>
      <c r="C41" s="75">
        <v>1</v>
      </c>
      <c r="D41" s="69">
        <v>2888539</v>
      </c>
      <c r="E41" s="76">
        <f>C41*D41</f>
        <v>2888539</v>
      </c>
      <c r="F41" s="6"/>
      <c r="G41" s="34"/>
      <c r="H41" s="14">
        <v>28</v>
      </c>
      <c r="I41" s="74" t="s">
        <v>80</v>
      </c>
      <c r="J41" s="75">
        <v>1</v>
      </c>
      <c r="K41" s="69">
        <v>2888539</v>
      </c>
      <c r="L41" s="76">
        <f>J41*K41</f>
        <v>2888539</v>
      </c>
      <c r="M41" s="13"/>
    </row>
    <row r="42" spans="1:13" ht="12.95" customHeight="1" x14ac:dyDescent="0.25">
      <c r="A42" s="14">
        <v>29</v>
      </c>
      <c r="B42" s="38" t="s">
        <v>81</v>
      </c>
      <c r="C42" s="77" t="s">
        <v>51</v>
      </c>
      <c r="D42" s="6">
        <v>915200</v>
      </c>
      <c r="E42" s="36">
        <f>D42/10</f>
        <v>91520</v>
      </c>
      <c r="F42" s="6"/>
      <c r="G42" s="34"/>
      <c r="H42" s="14">
        <v>29</v>
      </c>
      <c r="I42" s="38" t="s">
        <v>81</v>
      </c>
      <c r="J42" s="77" t="s">
        <v>51</v>
      </c>
      <c r="K42" s="6">
        <v>915200</v>
      </c>
      <c r="L42" s="36">
        <f>K42/10</f>
        <v>91520</v>
      </c>
      <c r="M42" s="13"/>
    </row>
    <row r="43" spans="1:13" ht="12.95" customHeight="1" x14ac:dyDescent="0.25">
      <c r="A43" s="14">
        <v>30</v>
      </c>
      <c r="B43" s="15" t="s">
        <v>53</v>
      </c>
      <c r="C43" s="35" t="s">
        <v>50</v>
      </c>
      <c r="D43" s="6">
        <v>21450</v>
      </c>
      <c r="E43" s="36">
        <f>D43/13</f>
        <v>1650</v>
      </c>
      <c r="F43" s="6"/>
      <c r="G43" s="34"/>
      <c r="H43" s="14">
        <v>30</v>
      </c>
      <c r="I43" s="15" t="s">
        <v>53</v>
      </c>
      <c r="J43" s="35" t="s">
        <v>50</v>
      </c>
      <c r="K43" s="6">
        <v>21450</v>
      </c>
      <c r="L43" s="36">
        <f>K43/13</f>
        <v>1650</v>
      </c>
      <c r="M43" s="13"/>
    </row>
    <row r="44" spans="1:13" ht="13.5" customHeight="1" x14ac:dyDescent="0.25">
      <c r="A44" s="10"/>
      <c r="B44" s="12" t="s">
        <v>54</v>
      </c>
      <c r="C44" s="12"/>
      <c r="D44" s="18"/>
      <c r="E44" s="43">
        <f>SUM(E14:E43)</f>
        <v>10248387.406765068</v>
      </c>
      <c r="F44" s="6"/>
      <c r="G44" s="34"/>
      <c r="H44" s="10"/>
      <c r="I44" s="12" t="s">
        <v>54</v>
      </c>
      <c r="J44" s="12"/>
      <c r="K44" s="18"/>
      <c r="L44" s="43">
        <f>SUM(L14:L43)</f>
        <v>7060798.9200491998</v>
      </c>
      <c r="M44" s="13"/>
    </row>
    <row r="45" spans="1:13" ht="12.75" customHeight="1" x14ac:dyDescent="0.25">
      <c r="A45" s="45"/>
      <c r="B45" s="46"/>
      <c r="C45" s="47"/>
      <c r="D45" s="48"/>
      <c r="E45" s="48"/>
      <c r="F45" s="5"/>
      <c r="G45" s="49"/>
      <c r="H45" s="45"/>
      <c r="I45" s="46"/>
      <c r="J45" s="50"/>
      <c r="K45" s="48"/>
      <c r="L45" s="48" t="s">
        <v>119</v>
      </c>
      <c r="M45" s="51"/>
    </row>
    <row r="46" spans="1:13" x14ac:dyDescent="0.25">
      <c r="B46" s="79"/>
      <c r="C46" s="80"/>
      <c r="D46" s="81"/>
      <c r="E46" s="81"/>
      <c r="F46" s="53"/>
      <c r="L46" s="54"/>
    </row>
    <row r="47" spans="1:13" ht="21" customHeight="1" x14ac:dyDescent="0.25">
      <c r="B47" s="55"/>
    </row>
    <row r="48" spans="1:13" ht="21" customHeight="1" x14ac:dyDescent="0.25">
      <c r="B48" s="55"/>
    </row>
    <row r="49" spans="2:2" ht="21" customHeight="1" x14ac:dyDescent="0.25">
      <c r="B49" s="55"/>
    </row>
    <row r="50" spans="2:2" ht="21" customHeight="1" x14ac:dyDescent="0.25">
      <c r="B50" s="56"/>
    </row>
    <row r="51" spans="2:2" x14ac:dyDescent="0.25">
      <c r="B51" s="56"/>
    </row>
  </sheetData>
  <pageMargins left="0.118110236220472" right="0.196850393700787" top="0.118110236220472" bottom="0.23622047244094499" header="0.118110236220472" footer="0.15748031496063"/>
  <pageSetup paperSize="9" scale="8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I10" sqref="I10"/>
    </sheetView>
  </sheetViews>
  <sheetFormatPr defaultRowHeight="15" x14ac:dyDescent="0.25"/>
  <cols>
    <col min="1" max="1" width="5" customWidth="1"/>
    <col min="2" max="2" width="32" bestFit="1" customWidth="1"/>
    <col min="3" max="3" width="6.7109375" customWidth="1"/>
    <col min="4" max="4" width="11.5703125" bestFit="1" customWidth="1"/>
    <col min="5" max="5" width="12.42578125" bestFit="1" customWidth="1"/>
    <col min="6" max="6" width="14.28515625" bestFit="1" customWidth="1"/>
    <col min="7" max="7" width="2.5703125" customWidth="1"/>
    <col min="8" max="8" width="5.42578125" customWidth="1"/>
    <col min="9" max="9" width="33.85546875" bestFit="1" customWidth="1"/>
    <col min="10" max="10" width="6.140625" customWidth="1"/>
    <col min="11" max="11" width="11" bestFit="1" customWidth="1"/>
    <col min="12" max="12" width="13.5703125" customWidth="1"/>
    <col min="13" max="13" width="12" customWidth="1"/>
    <col min="14" max="14" width="5.42578125" customWidth="1"/>
    <col min="15" max="15" width="24.28515625" customWidth="1"/>
    <col min="16" max="16" width="6.140625" customWidth="1"/>
    <col min="17" max="17" width="10.42578125" customWidth="1"/>
    <col min="18" max="18" width="10.7109375" customWidth="1"/>
    <col min="19" max="19" width="13.85546875" customWidth="1"/>
    <col min="257" max="257" width="5" customWidth="1"/>
    <col min="258" max="258" width="32" bestFit="1" customWidth="1"/>
    <col min="259" max="259" width="6.7109375" customWidth="1"/>
    <col min="260" max="260" width="11.5703125" bestFit="1" customWidth="1"/>
    <col min="261" max="261" width="12.42578125" bestFit="1" customWidth="1"/>
    <col min="262" max="262" width="14.28515625" bestFit="1" customWidth="1"/>
    <col min="263" max="263" width="2.5703125" customWidth="1"/>
    <col min="264" max="264" width="5.42578125" customWidth="1"/>
    <col min="265" max="265" width="33.85546875" bestFit="1" customWidth="1"/>
    <col min="266" max="266" width="6.140625" customWidth="1"/>
    <col min="267" max="267" width="11" bestFit="1" customWidth="1"/>
    <col min="268" max="268" width="13.5703125" customWidth="1"/>
    <col min="269" max="269" width="12" customWidth="1"/>
    <col min="270" max="270" width="5.42578125" customWidth="1"/>
    <col min="271" max="271" width="24.28515625" customWidth="1"/>
    <col min="272" max="272" width="6.140625" customWidth="1"/>
    <col min="273" max="273" width="10.42578125" customWidth="1"/>
    <col min="274" max="274" width="10.7109375" customWidth="1"/>
    <col min="275" max="275" width="13.85546875" customWidth="1"/>
    <col min="513" max="513" width="5" customWidth="1"/>
    <col min="514" max="514" width="32" bestFit="1" customWidth="1"/>
    <col min="515" max="515" width="6.7109375" customWidth="1"/>
    <col min="516" max="516" width="11.5703125" bestFit="1" customWidth="1"/>
    <col min="517" max="517" width="12.42578125" bestFit="1" customWidth="1"/>
    <col min="518" max="518" width="14.28515625" bestFit="1" customWidth="1"/>
    <col min="519" max="519" width="2.5703125" customWidth="1"/>
    <col min="520" max="520" width="5.42578125" customWidth="1"/>
    <col min="521" max="521" width="33.85546875" bestFit="1" customWidth="1"/>
    <col min="522" max="522" width="6.140625" customWidth="1"/>
    <col min="523" max="523" width="11" bestFit="1" customWidth="1"/>
    <col min="524" max="524" width="13.5703125" customWidth="1"/>
    <col min="525" max="525" width="12" customWidth="1"/>
    <col min="526" max="526" width="5.42578125" customWidth="1"/>
    <col min="527" max="527" width="24.28515625" customWidth="1"/>
    <col min="528" max="528" width="6.140625" customWidth="1"/>
    <col min="529" max="529" width="10.42578125" customWidth="1"/>
    <col min="530" max="530" width="10.7109375" customWidth="1"/>
    <col min="531" max="531" width="13.85546875" customWidth="1"/>
    <col min="769" max="769" width="5" customWidth="1"/>
    <col min="770" max="770" width="32" bestFit="1" customWidth="1"/>
    <col min="771" max="771" width="6.7109375" customWidth="1"/>
    <col min="772" max="772" width="11.5703125" bestFit="1" customWidth="1"/>
    <col min="773" max="773" width="12.42578125" bestFit="1" customWidth="1"/>
    <col min="774" max="774" width="14.28515625" bestFit="1" customWidth="1"/>
    <col min="775" max="775" width="2.5703125" customWidth="1"/>
    <col min="776" max="776" width="5.42578125" customWidth="1"/>
    <col min="777" max="777" width="33.85546875" bestFit="1" customWidth="1"/>
    <col min="778" max="778" width="6.140625" customWidth="1"/>
    <col min="779" max="779" width="11" bestFit="1" customWidth="1"/>
    <col min="780" max="780" width="13.5703125" customWidth="1"/>
    <col min="781" max="781" width="12" customWidth="1"/>
    <col min="782" max="782" width="5.42578125" customWidth="1"/>
    <col min="783" max="783" width="24.28515625" customWidth="1"/>
    <col min="784" max="784" width="6.140625" customWidth="1"/>
    <col min="785" max="785" width="10.42578125" customWidth="1"/>
    <col min="786" max="786" width="10.7109375" customWidth="1"/>
    <col min="787" max="787" width="13.85546875" customWidth="1"/>
    <col min="1025" max="1025" width="5" customWidth="1"/>
    <col min="1026" max="1026" width="32" bestFit="1" customWidth="1"/>
    <col min="1027" max="1027" width="6.7109375" customWidth="1"/>
    <col min="1028" max="1028" width="11.5703125" bestFit="1" customWidth="1"/>
    <col min="1029" max="1029" width="12.42578125" bestFit="1" customWidth="1"/>
    <col min="1030" max="1030" width="14.28515625" bestFit="1" customWidth="1"/>
    <col min="1031" max="1031" width="2.5703125" customWidth="1"/>
    <col min="1032" max="1032" width="5.42578125" customWidth="1"/>
    <col min="1033" max="1033" width="33.85546875" bestFit="1" customWidth="1"/>
    <col min="1034" max="1034" width="6.140625" customWidth="1"/>
    <col min="1035" max="1035" width="11" bestFit="1" customWidth="1"/>
    <col min="1036" max="1036" width="13.5703125" customWidth="1"/>
    <col min="1037" max="1037" width="12" customWidth="1"/>
    <col min="1038" max="1038" width="5.42578125" customWidth="1"/>
    <col min="1039" max="1039" width="24.28515625" customWidth="1"/>
    <col min="1040" max="1040" width="6.140625" customWidth="1"/>
    <col min="1041" max="1041" width="10.42578125" customWidth="1"/>
    <col min="1042" max="1042" width="10.7109375" customWidth="1"/>
    <col min="1043" max="1043" width="13.85546875" customWidth="1"/>
    <col min="1281" max="1281" width="5" customWidth="1"/>
    <col min="1282" max="1282" width="32" bestFit="1" customWidth="1"/>
    <col min="1283" max="1283" width="6.7109375" customWidth="1"/>
    <col min="1284" max="1284" width="11.5703125" bestFit="1" customWidth="1"/>
    <col min="1285" max="1285" width="12.42578125" bestFit="1" customWidth="1"/>
    <col min="1286" max="1286" width="14.28515625" bestFit="1" customWidth="1"/>
    <col min="1287" max="1287" width="2.5703125" customWidth="1"/>
    <col min="1288" max="1288" width="5.42578125" customWidth="1"/>
    <col min="1289" max="1289" width="33.85546875" bestFit="1" customWidth="1"/>
    <col min="1290" max="1290" width="6.140625" customWidth="1"/>
    <col min="1291" max="1291" width="11" bestFit="1" customWidth="1"/>
    <col min="1292" max="1292" width="13.5703125" customWidth="1"/>
    <col min="1293" max="1293" width="12" customWidth="1"/>
    <col min="1294" max="1294" width="5.42578125" customWidth="1"/>
    <col min="1295" max="1295" width="24.28515625" customWidth="1"/>
    <col min="1296" max="1296" width="6.140625" customWidth="1"/>
    <col min="1297" max="1297" width="10.42578125" customWidth="1"/>
    <col min="1298" max="1298" width="10.7109375" customWidth="1"/>
    <col min="1299" max="1299" width="13.85546875" customWidth="1"/>
    <col min="1537" max="1537" width="5" customWidth="1"/>
    <col min="1538" max="1538" width="32" bestFit="1" customWidth="1"/>
    <col min="1539" max="1539" width="6.7109375" customWidth="1"/>
    <col min="1540" max="1540" width="11.5703125" bestFit="1" customWidth="1"/>
    <col min="1541" max="1541" width="12.42578125" bestFit="1" customWidth="1"/>
    <col min="1542" max="1542" width="14.28515625" bestFit="1" customWidth="1"/>
    <col min="1543" max="1543" width="2.5703125" customWidth="1"/>
    <col min="1544" max="1544" width="5.42578125" customWidth="1"/>
    <col min="1545" max="1545" width="33.85546875" bestFit="1" customWidth="1"/>
    <col min="1546" max="1546" width="6.140625" customWidth="1"/>
    <col min="1547" max="1547" width="11" bestFit="1" customWidth="1"/>
    <col min="1548" max="1548" width="13.5703125" customWidth="1"/>
    <col min="1549" max="1549" width="12" customWidth="1"/>
    <col min="1550" max="1550" width="5.42578125" customWidth="1"/>
    <col min="1551" max="1551" width="24.28515625" customWidth="1"/>
    <col min="1552" max="1552" width="6.140625" customWidth="1"/>
    <col min="1553" max="1553" width="10.42578125" customWidth="1"/>
    <col min="1554" max="1554" width="10.7109375" customWidth="1"/>
    <col min="1555" max="1555" width="13.85546875" customWidth="1"/>
    <col min="1793" max="1793" width="5" customWidth="1"/>
    <col min="1794" max="1794" width="32" bestFit="1" customWidth="1"/>
    <col min="1795" max="1795" width="6.7109375" customWidth="1"/>
    <col min="1796" max="1796" width="11.5703125" bestFit="1" customWidth="1"/>
    <col min="1797" max="1797" width="12.42578125" bestFit="1" customWidth="1"/>
    <col min="1798" max="1798" width="14.28515625" bestFit="1" customWidth="1"/>
    <col min="1799" max="1799" width="2.5703125" customWidth="1"/>
    <col min="1800" max="1800" width="5.42578125" customWidth="1"/>
    <col min="1801" max="1801" width="33.85546875" bestFit="1" customWidth="1"/>
    <col min="1802" max="1802" width="6.140625" customWidth="1"/>
    <col min="1803" max="1803" width="11" bestFit="1" customWidth="1"/>
    <col min="1804" max="1804" width="13.5703125" customWidth="1"/>
    <col min="1805" max="1805" width="12" customWidth="1"/>
    <col min="1806" max="1806" width="5.42578125" customWidth="1"/>
    <col min="1807" max="1807" width="24.28515625" customWidth="1"/>
    <col min="1808" max="1808" width="6.140625" customWidth="1"/>
    <col min="1809" max="1809" width="10.42578125" customWidth="1"/>
    <col min="1810" max="1810" width="10.7109375" customWidth="1"/>
    <col min="1811" max="1811" width="13.85546875" customWidth="1"/>
    <col min="2049" max="2049" width="5" customWidth="1"/>
    <col min="2050" max="2050" width="32" bestFit="1" customWidth="1"/>
    <col min="2051" max="2051" width="6.7109375" customWidth="1"/>
    <col min="2052" max="2052" width="11.5703125" bestFit="1" customWidth="1"/>
    <col min="2053" max="2053" width="12.42578125" bestFit="1" customWidth="1"/>
    <col min="2054" max="2054" width="14.28515625" bestFit="1" customWidth="1"/>
    <col min="2055" max="2055" width="2.5703125" customWidth="1"/>
    <col min="2056" max="2056" width="5.42578125" customWidth="1"/>
    <col min="2057" max="2057" width="33.85546875" bestFit="1" customWidth="1"/>
    <col min="2058" max="2058" width="6.140625" customWidth="1"/>
    <col min="2059" max="2059" width="11" bestFit="1" customWidth="1"/>
    <col min="2060" max="2060" width="13.5703125" customWidth="1"/>
    <col min="2061" max="2061" width="12" customWidth="1"/>
    <col min="2062" max="2062" width="5.42578125" customWidth="1"/>
    <col min="2063" max="2063" width="24.28515625" customWidth="1"/>
    <col min="2064" max="2064" width="6.140625" customWidth="1"/>
    <col min="2065" max="2065" width="10.42578125" customWidth="1"/>
    <col min="2066" max="2066" width="10.7109375" customWidth="1"/>
    <col min="2067" max="2067" width="13.85546875" customWidth="1"/>
    <col min="2305" max="2305" width="5" customWidth="1"/>
    <col min="2306" max="2306" width="32" bestFit="1" customWidth="1"/>
    <col min="2307" max="2307" width="6.7109375" customWidth="1"/>
    <col min="2308" max="2308" width="11.5703125" bestFit="1" customWidth="1"/>
    <col min="2309" max="2309" width="12.42578125" bestFit="1" customWidth="1"/>
    <col min="2310" max="2310" width="14.28515625" bestFit="1" customWidth="1"/>
    <col min="2311" max="2311" width="2.5703125" customWidth="1"/>
    <col min="2312" max="2312" width="5.42578125" customWidth="1"/>
    <col min="2313" max="2313" width="33.85546875" bestFit="1" customWidth="1"/>
    <col min="2314" max="2314" width="6.140625" customWidth="1"/>
    <col min="2315" max="2315" width="11" bestFit="1" customWidth="1"/>
    <col min="2316" max="2316" width="13.5703125" customWidth="1"/>
    <col min="2317" max="2317" width="12" customWidth="1"/>
    <col min="2318" max="2318" width="5.42578125" customWidth="1"/>
    <col min="2319" max="2319" width="24.28515625" customWidth="1"/>
    <col min="2320" max="2320" width="6.140625" customWidth="1"/>
    <col min="2321" max="2321" width="10.42578125" customWidth="1"/>
    <col min="2322" max="2322" width="10.7109375" customWidth="1"/>
    <col min="2323" max="2323" width="13.85546875" customWidth="1"/>
    <col min="2561" max="2561" width="5" customWidth="1"/>
    <col min="2562" max="2562" width="32" bestFit="1" customWidth="1"/>
    <col min="2563" max="2563" width="6.7109375" customWidth="1"/>
    <col min="2564" max="2564" width="11.5703125" bestFit="1" customWidth="1"/>
    <col min="2565" max="2565" width="12.42578125" bestFit="1" customWidth="1"/>
    <col min="2566" max="2566" width="14.28515625" bestFit="1" customWidth="1"/>
    <col min="2567" max="2567" width="2.5703125" customWidth="1"/>
    <col min="2568" max="2568" width="5.42578125" customWidth="1"/>
    <col min="2569" max="2569" width="33.85546875" bestFit="1" customWidth="1"/>
    <col min="2570" max="2570" width="6.140625" customWidth="1"/>
    <col min="2571" max="2571" width="11" bestFit="1" customWidth="1"/>
    <col min="2572" max="2572" width="13.5703125" customWidth="1"/>
    <col min="2573" max="2573" width="12" customWidth="1"/>
    <col min="2574" max="2574" width="5.42578125" customWidth="1"/>
    <col min="2575" max="2575" width="24.28515625" customWidth="1"/>
    <col min="2576" max="2576" width="6.140625" customWidth="1"/>
    <col min="2577" max="2577" width="10.42578125" customWidth="1"/>
    <col min="2578" max="2578" width="10.7109375" customWidth="1"/>
    <col min="2579" max="2579" width="13.85546875" customWidth="1"/>
    <col min="2817" max="2817" width="5" customWidth="1"/>
    <col min="2818" max="2818" width="32" bestFit="1" customWidth="1"/>
    <col min="2819" max="2819" width="6.7109375" customWidth="1"/>
    <col min="2820" max="2820" width="11.5703125" bestFit="1" customWidth="1"/>
    <col min="2821" max="2821" width="12.42578125" bestFit="1" customWidth="1"/>
    <col min="2822" max="2822" width="14.28515625" bestFit="1" customWidth="1"/>
    <col min="2823" max="2823" width="2.5703125" customWidth="1"/>
    <col min="2824" max="2824" width="5.42578125" customWidth="1"/>
    <col min="2825" max="2825" width="33.85546875" bestFit="1" customWidth="1"/>
    <col min="2826" max="2826" width="6.140625" customWidth="1"/>
    <col min="2827" max="2827" width="11" bestFit="1" customWidth="1"/>
    <col min="2828" max="2828" width="13.5703125" customWidth="1"/>
    <col min="2829" max="2829" width="12" customWidth="1"/>
    <col min="2830" max="2830" width="5.42578125" customWidth="1"/>
    <col min="2831" max="2831" width="24.28515625" customWidth="1"/>
    <col min="2832" max="2832" width="6.140625" customWidth="1"/>
    <col min="2833" max="2833" width="10.42578125" customWidth="1"/>
    <col min="2834" max="2834" width="10.7109375" customWidth="1"/>
    <col min="2835" max="2835" width="13.85546875" customWidth="1"/>
    <col min="3073" max="3073" width="5" customWidth="1"/>
    <col min="3074" max="3074" width="32" bestFit="1" customWidth="1"/>
    <col min="3075" max="3075" width="6.7109375" customWidth="1"/>
    <col min="3076" max="3076" width="11.5703125" bestFit="1" customWidth="1"/>
    <col min="3077" max="3077" width="12.42578125" bestFit="1" customWidth="1"/>
    <col min="3078" max="3078" width="14.28515625" bestFit="1" customWidth="1"/>
    <col min="3079" max="3079" width="2.5703125" customWidth="1"/>
    <col min="3080" max="3080" width="5.42578125" customWidth="1"/>
    <col min="3081" max="3081" width="33.85546875" bestFit="1" customWidth="1"/>
    <col min="3082" max="3082" width="6.140625" customWidth="1"/>
    <col min="3083" max="3083" width="11" bestFit="1" customWidth="1"/>
    <col min="3084" max="3084" width="13.5703125" customWidth="1"/>
    <col min="3085" max="3085" width="12" customWidth="1"/>
    <col min="3086" max="3086" width="5.42578125" customWidth="1"/>
    <col min="3087" max="3087" width="24.28515625" customWidth="1"/>
    <col min="3088" max="3088" width="6.140625" customWidth="1"/>
    <col min="3089" max="3089" width="10.42578125" customWidth="1"/>
    <col min="3090" max="3090" width="10.7109375" customWidth="1"/>
    <col min="3091" max="3091" width="13.85546875" customWidth="1"/>
    <col min="3329" max="3329" width="5" customWidth="1"/>
    <col min="3330" max="3330" width="32" bestFit="1" customWidth="1"/>
    <col min="3331" max="3331" width="6.7109375" customWidth="1"/>
    <col min="3332" max="3332" width="11.5703125" bestFit="1" customWidth="1"/>
    <col min="3333" max="3333" width="12.42578125" bestFit="1" customWidth="1"/>
    <col min="3334" max="3334" width="14.28515625" bestFit="1" customWidth="1"/>
    <col min="3335" max="3335" width="2.5703125" customWidth="1"/>
    <col min="3336" max="3336" width="5.42578125" customWidth="1"/>
    <col min="3337" max="3337" width="33.85546875" bestFit="1" customWidth="1"/>
    <col min="3338" max="3338" width="6.140625" customWidth="1"/>
    <col min="3339" max="3339" width="11" bestFit="1" customWidth="1"/>
    <col min="3340" max="3340" width="13.5703125" customWidth="1"/>
    <col min="3341" max="3341" width="12" customWidth="1"/>
    <col min="3342" max="3342" width="5.42578125" customWidth="1"/>
    <col min="3343" max="3343" width="24.28515625" customWidth="1"/>
    <col min="3344" max="3344" width="6.140625" customWidth="1"/>
    <col min="3345" max="3345" width="10.42578125" customWidth="1"/>
    <col min="3346" max="3346" width="10.7109375" customWidth="1"/>
    <col min="3347" max="3347" width="13.85546875" customWidth="1"/>
    <col min="3585" max="3585" width="5" customWidth="1"/>
    <col min="3586" max="3586" width="32" bestFit="1" customWidth="1"/>
    <col min="3587" max="3587" width="6.7109375" customWidth="1"/>
    <col min="3588" max="3588" width="11.5703125" bestFit="1" customWidth="1"/>
    <col min="3589" max="3589" width="12.42578125" bestFit="1" customWidth="1"/>
    <col min="3590" max="3590" width="14.28515625" bestFit="1" customWidth="1"/>
    <col min="3591" max="3591" width="2.5703125" customWidth="1"/>
    <col min="3592" max="3592" width="5.42578125" customWidth="1"/>
    <col min="3593" max="3593" width="33.85546875" bestFit="1" customWidth="1"/>
    <col min="3594" max="3594" width="6.140625" customWidth="1"/>
    <col min="3595" max="3595" width="11" bestFit="1" customWidth="1"/>
    <col min="3596" max="3596" width="13.5703125" customWidth="1"/>
    <col min="3597" max="3597" width="12" customWidth="1"/>
    <col min="3598" max="3598" width="5.42578125" customWidth="1"/>
    <col min="3599" max="3599" width="24.28515625" customWidth="1"/>
    <col min="3600" max="3600" width="6.140625" customWidth="1"/>
    <col min="3601" max="3601" width="10.42578125" customWidth="1"/>
    <col min="3602" max="3602" width="10.7109375" customWidth="1"/>
    <col min="3603" max="3603" width="13.85546875" customWidth="1"/>
    <col min="3841" max="3841" width="5" customWidth="1"/>
    <col min="3842" max="3842" width="32" bestFit="1" customWidth="1"/>
    <col min="3843" max="3843" width="6.7109375" customWidth="1"/>
    <col min="3844" max="3844" width="11.5703125" bestFit="1" customWidth="1"/>
    <col min="3845" max="3845" width="12.42578125" bestFit="1" customWidth="1"/>
    <col min="3846" max="3846" width="14.28515625" bestFit="1" customWidth="1"/>
    <col min="3847" max="3847" width="2.5703125" customWidth="1"/>
    <col min="3848" max="3848" width="5.42578125" customWidth="1"/>
    <col min="3849" max="3849" width="33.85546875" bestFit="1" customWidth="1"/>
    <col min="3850" max="3850" width="6.140625" customWidth="1"/>
    <col min="3851" max="3851" width="11" bestFit="1" customWidth="1"/>
    <col min="3852" max="3852" width="13.5703125" customWidth="1"/>
    <col min="3853" max="3853" width="12" customWidth="1"/>
    <col min="3854" max="3854" width="5.42578125" customWidth="1"/>
    <col min="3855" max="3855" width="24.28515625" customWidth="1"/>
    <col min="3856" max="3856" width="6.140625" customWidth="1"/>
    <col min="3857" max="3857" width="10.42578125" customWidth="1"/>
    <col min="3858" max="3858" width="10.7109375" customWidth="1"/>
    <col min="3859" max="3859" width="13.85546875" customWidth="1"/>
    <col min="4097" max="4097" width="5" customWidth="1"/>
    <col min="4098" max="4098" width="32" bestFit="1" customWidth="1"/>
    <col min="4099" max="4099" width="6.7109375" customWidth="1"/>
    <col min="4100" max="4100" width="11.5703125" bestFit="1" customWidth="1"/>
    <col min="4101" max="4101" width="12.42578125" bestFit="1" customWidth="1"/>
    <col min="4102" max="4102" width="14.28515625" bestFit="1" customWidth="1"/>
    <col min="4103" max="4103" width="2.5703125" customWidth="1"/>
    <col min="4104" max="4104" width="5.42578125" customWidth="1"/>
    <col min="4105" max="4105" width="33.85546875" bestFit="1" customWidth="1"/>
    <col min="4106" max="4106" width="6.140625" customWidth="1"/>
    <col min="4107" max="4107" width="11" bestFit="1" customWidth="1"/>
    <col min="4108" max="4108" width="13.5703125" customWidth="1"/>
    <col min="4109" max="4109" width="12" customWidth="1"/>
    <col min="4110" max="4110" width="5.42578125" customWidth="1"/>
    <col min="4111" max="4111" width="24.28515625" customWidth="1"/>
    <col min="4112" max="4112" width="6.140625" customWidth="1"/>
    <col min="4113" max="4113" width="10.42578125" customWidth="1"/>
    <col min="4114" max="4114" width="10.7109375" customWidth="1"/>
    <col min="4115" max="4115" width="13.85546875" customWidth="1"/>
    <col min="4353" max="4353" width="5" customWidth="1"/>
    <col min="4354" max="4354" width="32" bestFit="1" customWidth="1"/>
    <col min="4355" max="4355" width="6.7109375" customWidth="1"/>
    <col min="4356" max="4356" width="11.5703125" bestFit="1" customWidth="1"/>
    <col min="4357" max="4357" width="12.42578125" bestFit="1" customWidth="1"/>
    <col min="4358" max="4358" width="14.28515625" bestFit="1" customWidth="1"/>
    <col min="4359" max="4359" width="2.5703125" customWidth="1"/>
    <col min="4360" max="4360" width="5.42578125" customWidth="1"/>
    <col min="4361" max="4361" width="33.85546875" bestFit="1" customWidth="1"/>
    <col min="4362" max="4362" width="6.140625" customWidth="1"/>
    <col min="4363" max="4363" width="11" bestFit="1" customWidth="1"/>
    <col min="4364" max="4364" width="13.5703125" customWidth="1"/>
    <col min="4365" max="4365" width="12" customWidth="1"/>
    <col min="4366" max="4366" width="5.42578125" customWidth="1"/>
    <col min="4367" max="4367" width="24.28515625" customWidth="1"/>
    <col min="4368" max="4368" width="6.140625" customWidth="1"/>
    <col min="4369" max="4369" width="10.42578125" customWidth="1"/>
    <col min="4370" max="4370" width="10.7109375" customWidth="1"/>
    <col min="4371" max="4371" width="13.85546875" customWidth="1"/>
    <col min="4609" max="4609" width="5" customWidth="1"/>
    <col min="4610" max="4610" width="32" bestFit="1" customWidth="1"/>
    <col min="4611" max="4611" width="6.7109375" customWidth="1"/>
    <col min="4612" max="4612" width="11.5703125" bestFit="1" customWidth="1"/>
    <col min="4613" max="4613" width="12.42578125" bestFit="1" customWidth="1"/>
    <col min="4614" max="4614" width="14.28515625" bestFit="1" customWidth="1"/>
    <col min="4615" max="4615" width="2.5703125" customWidth="1"/>
    <col min="4616" max="4616" width="5.42578125" customWidth="1"/>
    <col min="4617" max="4617" width="33.85546875" bestFit="1" customWidth="1"/>
    <col min="4618" max="4618" width="6.140625" customWidth="1"/>
    <col min="4619" max="4619" width="11" bestFit="1" customWidth="1"/>
    <col min="4620" max="4620" width="13.5703125" customWidth="1"/>
    <col min="4621" max="4621" width="12" customWidth="1"/>
    <col min="4622" max="4622" width="5.42578125" customWidth="1"/>
    <col min="4623" max="4623" width="24.28515625" customWidth="1"/>
    <col min="4624" max="4624" width="6.140625" customWidth="1"/>
    <col min="4625" max="4625" width="10.42578125" customWidth="1"/>
    <col min="4626" max="4626" width="10.7109375" customWidth="1"/>
    <col min="4627" max="4627" width="13.85546875" customWidth="1"/>
    <col min="4865" max="4865" width="5" customWidth="1"/>
    <col min="4866" max="4866" width="32" bestFit="1" customWidth="1"/>
    <col min="4867" max="4867" width="6.7109375" customWidth="1"/>
    <col min="4868" max="4868" width="11.5703125" bestFit="1" customWidth="1"/>
    <col min="4869" max="4869" width="12.42578125" bestFit="1" customWidth="1"/>
    <col min="4870" max="4870" width="14.28515625" bestFit="1" customWidth="1"/>
    <col min="4871" max="4871" width="2.5703125" customWidth="1"/>
    <col min="4872" max="4872" width="5.42578125" customWidth="1"/>
    <col min="4873" max="4873" width="33.85546875" bestFit="1" customWidth="1"/>
    <col min="4874" max="4874" width="6.140625" customWidth="1"/>
    <col min="4875" max="4875" width="11" bestFit="1" customWidth="1"/>
    <col min="4876" max="4876" width="13.5703125" customWidth="1"/>
    <col min="4877" max="4877" width="12" customWidth="1"/>
    <col min="4878" max="4878" width="5.42578125" customWidth="1"/>
    <col min="4879" max="4879" width="24.28515625" customWidth="1"/>
    <col min="4880" max="4880" width="6.140625" customWidth="1"/>
    <col min="4881" max="4881" width="10.42578125" customWidth="1"/>
    <col min="4882" max="4882" width="10.7109375" customWidth="1"/>
    <col min="4883" max="4883" width="13.85546875" customWidth="1"/>
    <col min="5121" max="5121" width="5" customWidth="1"/>
    <col min="5122" max="5122" width="32" bestFit="1" customWidth="1"/>
    <col min="5123" max="5123" width="6.7109375" customWidth="1"/>
    <col min="5124" max="5124" width="11.5703125" bestFit="1" customWidth="1"/>
    <col min="5125" max="5125" width="12.42578125" bestFit="1" customWidth="1"/>
    <col min="5126" max="5126" width="14.28515625" bestFit="1" customWidth="1"/>
    <col min="5127" max="5127" width="2.5703125" customWidth="1"/>
    <col min="5128" max="5128" width="5.42578125" customWidth="1"/>
    <col min="5129" max="5129" width="33.85546875" bestFit="1" customWidth="1"/>
    <col min="5130" max="5130" width="6.140625" customWidth="1"/>
    <col min="5131" max="5131" width="11" bestFit="1" customWidth="1"/>
    <col min="5132" max="5132" width="13.5703125" customWidth="1"/>
    <col min="5133" max="5133" width="12" customWidth="1"/>
    <col min="5134" max="5134" width="5.42578125" customWidth="1"/>
    <col min="5135" max="5135" width="24.28515625" customWidth="1"/>
    <col min="5136" max="5136" width="6.140625" customWidth="1"/>
    <col min="5137" max="5137" width="10.42578125" customWidth="1"/>
    <col min="5138" max="5138" width="10.7109375" customWidth="1"/>
    <col min="5139" max="5139" width="13.85546875" customWidth="1"/>
    <col min="5377" max="5377" width="5" customWidth="1"/>
    <col min="5378" max="5378" width="32" bestFit="1" customWidth="1"/>
    <col min="5379" max="5379" width="6.7109375" customWidth="1"/>
    <col min="5380" max="5380" width="11.5703125" bestFit="1" customWidth="1"/>
    <col min="5381" max="5381" width="12.42578125" bestFit="1" customWidth="1"/>
    <col min="5382" max="5382" width="14.28515625" bestFit="1" customWidth="1"/>
    <col min="5383" max="5383" width="2.5703125" customWidth="1"/>
    <col min="5384" max="5384" width="5.42578125" customWidth="1"/>
    <col min="5385" max="5385" width="33.85546875" bestFit="1" customWidth="1"/>
    <col min="5386" max="5386" width="6.140625" customWidth="1"/>
    <col min="5387" max="5387" width="11" bestFit="1" customWidth="1"/>
    <col min="5388" max="5388" width="13.5703125" customWidth="1"/>
    <col min="5389" max="5389" width="12" customWidth="1"/>
    <col min="5390" max="5390" width="5.42578125" customWidth="1"/>
    <col min="5391" max="5391" width="24.28515625" customWidth="1"/>
    <col min="5392" max="5392" width="6.140625" customWidth="1"/>
    <col min="5393" max="5393" width="10.42578125" customWidth="1"/>
    <col min="5394" max="5394" width="10.7109375" customWidth="1"/>
    <col min="5395" max="5395" width="13.85546875" customWidth="1"/>
    <col min="5633" max="5633" width="5" customWidth="1"/>
    <col min="5634" max="5634" width="32" bestFit="1" customWidth="1"/>
    <col min="5635" max="5635" width="6.7109375" customWidth="1"/>
    <col min="5636" max="5636" width="11.5703125" bestFit="1" customWidth="1"/>
    <col min="5637" max="5637" width="12.42578125" bestFit="1" customWidth="1"/>
    <col min="5638" max="5638" width="14.28515625" bestFit="1" customWidth="1"/>
    <col min="5639" max="5639" width="2.5703125" customWidth="1"/>
    <col min="5640" max="5640" width="5.42578125" customWidth="1"/>
    <col min="5641" max="5641" width="33.85546875" bestFit="1" customWidth="1"/>
    <col min="5642" max="5642" width="6.140625" customWidth="1"/>
    <col min="5643" max="5643" width="11" bestFit="1" customWidth="1"/>
    <col min="5644" max="5644" width="13.5703125" customWidth="1"/>
    <col min="5645" max="5645" width="12" customWidth="1"/>
    <col min="5646" max="5646" width="5.42578125" customWidth="1"/>
    <col min="5647" max="5647" width="24.28515625" customWidth="1"/>
    <col min="5648" max="5648" width="6.140625" customWidth="1"/>
    <col min="5649" max="5649" width="10.42578125" customWidth="1"/>
    <col min="5650" max="5650" width="10.7109375" customWidth="1"/>
    <col min="5651" max="5651" width="13.85546875" customWidth="1"/>
    <col min="5889" max="5889" width="5" customWidth="1"/>
    <col min="5890" max="5890" width="32" bestFit="1" customWidth="1"/>
    <col min="5891" max="5891" width="6.7109375" customWidth="1"/>
    <col min="5892" max="5892" width="11.5703125" bestFit="1" customWidth="1"/>
    <col min="5893" max="5893" width="12.42578125" bestFit="1" customWidth="1"/>
    <col min="5894" max="5894" width="14.28515625" bestFit="1" customWidth="1"/>
    <col min="5895" max="5895" width="2.5703125" customWidth="1"/>
    <col min="5896" max="5896" width="5.42578125" customWidth="1"/>
    <col min="5897" max="5897" width="33.85546875" bestFit="1" customWidth="1"/>
    <col min="5898" max="5898" width="6.140625" customWidth="1"/>
    <col min="5899" max="5899" width="11" bestFit="1" customWidth="1"/>
    <col min="5900" max="5900" width="13.5703125" customWidth="1"/>
    <col min="5901" max="5901" width="12" customWidth="1"/>
    <col min="5902" max="5902" width="5.42578125" customWidth="1"/>
    <col min="5903" max="5903" width="24.28515625" customWidth="1"/>
    <col min="5904" max="5904" width="6.140625" customWidth="1"/>
    <col min="5905" max="5905" width="10.42578125" customWidth="1"/>
    <col min="5906" max="5906" width="10.7109375" customWidth="1"/>
    <col min="5907" max="5907" width="13.85546875" customWidth="1"/>
    <col min="6145" max="6145" width="5" customWidth="1"/>
    <col min="6146" max="6146" width="32" bestFit="1" customWidth="1"/>
    <col min="6147" max="6147" width="6.7109375" customWidth="1"/>
    <col min="6148" max="6148" width="11.5703125" bestFit="1" customWidth="1"/>
    <col min="6149" max="6149" width="12.42578125" bestFit="1" customWidth="1"/>
    <col min="6150" max="6150" width="14.28515625" bestFit="1" customWidth="1"/>
    <col min="6151" max="6151" width="2.5703125" customWidth="1"/>
    <col min="6152" max="6152" width="5.42578125" customWidth="1"/>
    <col min="6153" max="6153" width="33.85546875" bestFit="1" customWidth="1"/>
    <col min="6154" max="6154" width="6.140625" customWidth="1"/>
    <col min="6155" max="6155" width="11" bestFit="1" customWidth="1"/>
    <col min="6156" max="6156" width="13.5703125" customWidth="1"/>
    <col min="6157" max="6157" width="12" customWidth="1"/>
    <col min="6158" max="6158" width="5.42578125" customWidth="1"/>
    <col min="6159" max="6159" width="24.28515625" customWidth="1"/>
    <col min="6160" max="6160" width="6.140625" customWidth="1"/>
    <col min="6161" max="6161" width="10.42578125" customWidth="1"/>
    <col min="6162" max="6162" width="10.7109375" customWidth="1"/>
    <col min="6163" max="6163" width="13.85546875" customWidth="1"/>
    <col min="6401" max="6401" width="5" customWidth="1"/>
    <col min="6402" max="6402" width="32" bestFit="1" customWidth="1"/>
    <col min="6403" max="6403" width="6.7109375" customWidth="1"/>
    <col min="6404" max="6404" width="11.5703125" bestFit="1" customWidth="1"/>
    <col min="6405" max="6405" width="12.42578125" bestFit="1" customWidth="1"/>
    <col min="6406" max="6406" width="14.28515625" bestFit="1" customWidth="1"/>
    <col min="6407" max="6407" width="2.5703125" customWidth="1"/>
    <col min="6408" max="6408" width="5.42578125" customWidth="1"/>
    <col min="6409" max="6409" width="33.85546875" bestFit="1" customWidth="1"/>
    <col min="6410" max="6410" width="6.140625" customWidth="1"/>
    <col min="6411" max="6411" width="11" bestFit="1" customWidth="1"/>
    <col min="6412" max="6412" width="13.5703125" customWidth="1"/>
    <col min="6413" max="6413" width="12" customWidth="1"/>
    <col min="6414" max="6414" width="5.42578125" customWidth="1"/>
    <col min="6415" max="6415" width="24.28515625" customWidth="1"/>
    <col min="6416" max="6416" width="6.140625" customWidth="1"/>
    <col min="6417" max="6417" width="10.42578125" customWidth="1"/>
    <col min="6418" max="6418" width="10.7109375" customWidth="1"/>
    <col min="6419" max="6419" width="13.85546875" customWidth="1"/>
    <col min="6657" max="6657" width="5" customWidth="1"/>
    <col min="6658" max="6658" width="32" bestFit="1" customWidth="1"/>
    <col min="6659" max="6659" width="6.7109375" customWidth="1"/>
    <col min="6660" max="6660" width="11.5703125" bestFit="1" customWidth="1"/>
    <col min="6661" max="6661" width="12.42578125" bestFit="1" customWidth="1"/>
    <col min="6662" max="6662" width="14.28515625" bestFit="1" customWidth="1"/>
    <col min="6663" max="6663" width="2.5703125" customWidth="1"/>
    <col min="6664" max="6664" width="5.42578125" customWidth="1"/>
    <col min="6665" max="6665" width="33.85546875" bestFit="1" customWidth="1"/>
    <col min="6666" max="6666" width="6.140625" customWidth="1"/>
    <col min="6667" max="6667" width="11" bestFit="1" customWidth="1"/>
    <col min="6668" max="6668" width="13.5703125" customWidth="1"/>
    <col min="6669" max="6669" width="12" customWidth="1"/>
    <col min="6670" max="6670" width="5.42578125" customWidth="1"/>
    <col min="6671" max="6671" width="24.28515625" customWidth="1"/>
    <col min="6672" max="6672" width="6.140625" customWidth="1"/>
    <col min="6673" max="6673" width="10.42578125" customWidth="1"/>
    <col min="6674" max="6674" width="10.7109375" customWidth="1"/>
    <col min="6675" max="6675" width="13.85546875" customWidth="1"/>
    <col min="6913" max="6913" width="5" customWidth="1"/>
    <col min="6914" max="6914" width="32" bestFit="1" customWidth="1"/>
    <col min="6915" max="6915" width="6.7109375" customWidth="1"/>
    <col min="6916" max="6916" width="11.5703125" bestFit="1" customWidth="1"/>
    <col min="6917" max="6917" width="12.42578125" bestFit="1" customWidth="1"/>
    <col min="6918" max="6918" width="14.28515625" bestFit="1" customWidth="1"/>
    <col min="6919" max="6919" width="2.5703125" customWidth="1"/>
    <col min="6920" max="6920" width="5.42578125" customWidth="1"/>
    <col min="6921" max="6921" width="33.85546875" bestFit="1" customWidth="1"/>
    <col min="6922" max="6922" width="6.140625" customWidth="1"/>
    <col min="6923" max="6923" width="11" bestFit="1" customWidth="1"/>
    <col min="6924" max="6924" width="13.5703125" customWidth="1"/>
    <col min="6925" max="6925" width="12" customWidth="1"/>
    <col min="6926" max="6926" width="5.42578125" customWidth="1"/>
    <col min="6927" max="6927" width="24.28515625" customWidth="1"/>
    <col min="6928" max="6928" width="6.140625" customWidth="1"/>
    <col min="6929" max="6929" width="10.42578125" customWidth="1"/>
    <col min="6930" max="6930" width="10.7109375" customWidth="1"/>
    <col min="6931" max="6931" width="13.85546875" customWidth="1"/>
    <col min="7169" max="7169" width="5" customWidth="1"/>
    <col min="7170" max="7170" width="32" bestFit="1" customWidth="1"/>
    <col min="7171" max="7171" width="6.7109375" customWidth="1"/>
    <col min="7172" max="7172" width="11.5703125" bestFit="1" customWidth="1"/>
    <col min="7173" max="7173" width="12.42578125" bestFit="1" customWidth="1"/>
    <col min="7174" max="7174" width="14.28515625" bestFit="1" customWidth="1"/>
    <col min="7175" max="7175" width="2.5703125" customWidth="1"/>
    <col min="7176" max="7176" width="5.42578125" customWidth="1"/>
    <col min="7177" max="7177" width="33.85546875" bestFit="1" customWidth="1"/>
    <col min="7178" max="7178" width="6.140625" customWidth="1"/>
    <col min="7179" max="7179" width="11" bestFit="1" customWidth="1"/>
    <col min="7180" max="7180" width="13.5703125" customWidth="1"/>
    <col min="7181" max="7181" width="12" customWidth="1"/>
    <col min="7182" max="7182" width="5.42578125" customWidth="1"/>
    <col min="7183" max="7183" width="24.28515625" customWidth="1"/>
    <col min="7184" max="7184" width="6.140625" customWidth="1"/>
    <col min="7185" max="7185" width="10.42578125" customWidth="1"/>
    <col min="7186" max="7186" width="10.7109375" customWidth="1"/>
    <col min="7187" max="7187" width="13.85546875" customWidth="1"/>
    <col min="7425" max="7425" width="5" customWidth="1"/>
    <col min="7426" max="7426" width="32" bestFit="1" customWidth="1"/>
    <col min="7427" max="7427" width="6.7109375" customWidth="1"/>
    <col min="7428" max="7428" width="11.5703125" bestFit="1" customWidth="1"/>
    <col min="7429" max="7429" width="12.42578125" bestFit="1" customWidth="1"/>
    <col min="7430" max="7430" width="14.28515625" bestFit="1" customWidth="1"/>
    <col min="7431" max="7431" width="2.5703125" customWidth="1"/>
    <col min="7432" max="7432" width="5.42578125" customWidth="1"/>
    <col min="7433" max="7433" width="33.85546875" bestFit="1" customWidth="1"/>
    <col min="7434" max="7434" width="6.140625" customWidth="1"/>
    <col min="7435" max="7435" width="11" bestFit="1" customWidth="1"/>
    <col min="7436" max="7436" width="13.5703125" customWidth="1"/>
    <col min="7437" max="7437" width="12" customWidth="1"/>
    <col min="7438" max="7438" width="5.42578125" customWidth="1"/>
    <col min="7439" max="7439" width="24.28515625" customWidth="1"/>
    <col min="7440" max="7440" width="6.140625" customWidth="1"/>
    <col min="7441" max="7441" width="10.42578125" customWidth="1"/>
    <col min="7442" max="7442" width="10.7109375" customWidth="1"/>
    <col min="7443" max="7443" width="13.85546875" customWidth="1"/>
    <col min="7681" max="7681" width="5" customWidth="1"/>
    <col min="7682" max="7682" width="32" bestFit="1" customWidth="1"/>
    <col min="7683" max="7683" width="6.7109375" customWidth="1"/>
    <col min="7684" max="7684" width="11.5703125" bestFit="1" customWidth="1"/>
    <col min="7685" max="7685" width="12.42578125" bestFit="1" customWidth="1"/>
    <col min="7686" max="7686" width="14.28515625" bestFit="1" customWidth="1"/>
    <col min="7687" max="7687" width="2.5703125" customWidth="1"/>
    <col min="7688" max="7688" width="5.42578125" customWidth="1"/>
    <col min="7689" max="7689" width="33.85546875" bestFit="1" customWidth="1"/>
    <col min="7690" max="7690" width="6.140625" customWidth="1"/>
    <col min="7691" max="7691" width="11" bestFit="1" customWidth="1"/>
    <col min="7692" max="7692" width="13.5703125" customWidth="1"/>
    <col min="7693" max="7693" width="12" customWidth="1"/>
    <col min="7694" max="7694" width="5.42578125" customWidth="1"/>
    <col min="7695" max="7695" width="24.28515625" customWidth="1"/>
    <col min="7696" max="7696" width="6.140625" customWidth="1"/>
    <col min="7697" max="7697" width="10.42578125" customWidth="1"/>
    <col min="7698" max="7698" width="10.7109375" customWidth="1"/>
    <col min="7699" max="7699" width="13.85546875" customWidth="1"/>
    <col min="7937" max="7937" width="5" customWidth="1"/>
    <col min="7938" max="7938" width="32" bestFit="1" customWidth="1"/>
    <col min="7939" max="7939" width="6.7109375" customWidth="1"/>
    <col min="7940" max="7940" width="11.5703125" bestFit="1" customWidth="1"/>
    <col min="7941" max="7941" width="12.42578125" bestFit="1" customWidth="1"/>
    <col min="7942" max="7942" width="14.28515625" bestFit="1" customWidth="1"/>
    <col min="7943" max="7943" width="2.5703125" customWidth="1"/>
    <col min="7944" max="7944" width="5.42578125" customWidth="1"/>
    <col min="7945" max="7945" width="33.85546875" bestFit="1" customWidth="1"/>
    <col min="7946" max="7946" width="6.140625" customWidth="1"/>
    <col min="7947" max="7947" width="11" bestFit="1" customWidth="1"/>
    <col min="7948" max="7948" width="13.5703125" customWidth="1"/>
    <col min="7949" max="7949" width="12" customWidth="1"/>
    <col min="7950" max="7950" width="5.42578125" customWidth="1"/>
    <col min="7951" max="7951" width="24.28515625" customWidth="1"/>
    <col min="7952" max="7952" width="6.140625" customWidth="1"/>
    <col min="7953" max="7953" width="10.42578125" customWidth="1"/>
    <col min="7954" max="7954" width="10.7109375" customWidth="1"/>
    <col min="7955" max="7955" width="13.85546875" customWidth="1"/>
    <col min="8193" max="8193" width="5" customWidth="1"/>
    <col min="8194" max="8194" width="32" bestFit="1" customWidth="1"/>
    <col min="8195" max="8195" width="6.7109375" customWidth="1"/>
    <col min="8196" max="8196" width="11.5703125" bestFit="1" customWidth="1"/>
    <col min="8197" max="8197" width="12.42578125" bestFit="1" customWidth="1"/>
    <col min="8198" max="8198" width="14.28515625" bestFit="1" customWidth="1"/>
    <col min="8199" max="8199" width="2.5703125" customWidth="1"/>
    <col min="8200" max="8200" width="5.42578125" customWidth="1"/>
    <col min="8201" max="8201" width="33.85546875" bestFit="1" customWidth="1"/>
    <col min="8202" max="8202" width="6.140625" customWidth="1"/>
    <col min="8203" max="8203" width="11" bestFit="1" customWidth="1"/>
    <col min="8204" max="8204" width="13.5703125" customWidth="1"/>
    <col min="8205" max="8205" width="12" customWidth="1"/>
    <col min="8206" max="8206" width="5.42578125" customWidth="1"/>
    <col min="8207" max="8207" width="24.28515625" customWidth="1"/>
    <col min="8208" max="8208" width="6.140625" customWidth="1"/>
    <col min="8209" max="8209" width="10.42578125" customWidth="1"/>
    <col min="8210" max="8210" width="10.7109375" customWidth="1"/>
    <col min="8211" max="8211" width="13.85546875" customWidth="1"/>
    <col min="8449" max="8449" width="5" customWidth="1"/>
    <col min="8450" max="8450" width="32" bestFit="1" customWidth="1"/>
    <col min="8451" max="8451" width="6.7109375" customWidth="1"/>
    <col min="8452" max="8452" width="11.5703125" bestFit="1" customWidth="1"/>
    <col min="8453" max="8453" width="12.42578125" bestFit="1" customWidth="1"/>
    <col min="8454" max="8454" width="14.28515625" bestFit="1" customWidth="1"/>
    <col min="8455" max="8455" width="2.5703125" customWidth="1"/>
    <col min="8456" max="8456" width="5.42578125" customWidth="1"/>
    <col min="8457" max="8457" width="33.85546875" bestFit="1" customWidth="1"/>
    <col min="8458" max="8458" width="6.140625" customWidth="1"/>
    <col min="8459" max="8459" width="11" bestFit="1" customWidth="1"/>
    <col min="8460" max="8460" width="13.5703125" customWidth="1"/>
    <col min="8461" max="8461" width="12" customWidth="1"/>
    <col min="8462" max="8462" width="5.42578125" customWidth="1"/>
    <col min="8463" max="8463" width="24.28515625" customWidth="1"/>
    <col min="8464" max="8464" width="6.140625" customWidth="1"/>
    <col min="8465" max="8465" width="10.42578125" customWidth="1"/>
    <col min="8466" max="8466" width="10.7109375" customWidth="1"/>
    <col min="8467" max="8467" width="13.85546875" customWidth="1"/>
    <col min="8705" max="8705" width="5" customWidth="1"/>
    <col min="8706" max="8706" width="32" bestFit="1" customWidth="1"/>
    <col min="8707" max="8707" width="6.7109375" customWidth="1"/>
    <col min="8708" max="8708" width="11.5703125" bestFit="1" customWidth="1"/>
    <col min="8709" max="8709" width="12.42578125" bestFit="1" customWidth="1"/>
    <col min="8710" max="8710" width="14.28515625" bestFit="1" customWidth="1"/>
    <col min="8711" max="8711" width="2.5703125" customWidth="1"/>
    <col min="8712" max="8712" width="5.42578125" customWidth="1"/>
    <col min="8713" max="8713" width="33.85546875" bestFit="1" customWidth="1"/>
    <col min="8714" max="8714" width="6.140625" customWidth="1"/>
    <col min="8715" max="8715" width="11" bestFit="1" customWidth="1"/>
    <col min="8716" max="8716" width="13.5703125" customWidth="1"/>
    <col min="8717" max="8717" width="12" customWidth="1"/>
    <col min="8718" max="8718" width="5.42578125" customWidth="1"/>
    <col min="8719" max="8719" width="24.28515625" customWidth="1"/>
    <col min="8720" max="8720" width="6.140625" customWidth="1"/>
    <col min="8721" max="8721" width="10.42578125" customWidth="1"/>
    <col min="8722" max="8722" width="10.7109375" customWidth="1"/>
    <col min="8723" max="8723" width="13.85546875" customWidth="1"/>
    <col min="8961" max="8961" width="5" customWidth="1"/>
    <col min="8962" max="8962" width="32" bestFit="1" customWidth="1"/>
    <col min="8963" max="8963" width="6.7109375" customWidth="1"/>
    <col min="8964" max="8964" width="11.5703125" bestFit="1" customWidth="1"/>
    <col min="8965" max="8965" width="12.42578125" bestFit="1" customWidth="1"/>
    <col min="8966" max="8966" width="14.28515625" bestFit="1" customWidth="1"/>
    <col min="8967" max="8967" width="2.5703125" customWidth="1"/>
    <col min="8968" max="8968" width="5.42578125" customWidth="1"/>
    <col min="8969" max="8969" width="33.85546875" bestFit="1" customWidth="1"/>
    <col min="8970" max="8970" width="6.140625" customWidth="1"/>
    <col min="8971" max="8971" width="11" bestFit="1" customWidth="1"/>
    <col min="8972" max="8972" width="13.5703125" customWidth="1"/>
    <col min="8973" max="8973" width="12" customWidth="1"/>
    <col min="8974" max="8974" width="5.42578125" customWidth="1"/>
    <col min="8975" max="8975" width="24.28515625" customWidth="1"/>
    <col min="8976" max="8976" width="6.140625" customWidth="1"/>
    <col min="8977" max="8977" width="10.42578125" customWidth="1"/>
    <col min="8978" max="8978" width="10.7109375" customWidth="1"/>
    <col min="8979" max="8979" width="13.85546875" customWidth="1"/>
    <col min="9217" max="9217" width="5" customWidth="1"/>
    <col min="9218" max="9218" width="32" bestFit="1" customWidth="1"/>
    <col min="9219" max="9219" width="6.7109375" customWidth="1"/>
    <col min="9220" max="9220" width="11.5703125" bestFit="1" customWidth="1"/>
    <col min="9221" max="9221" width="12.42578125" bestFit="1" customWidth="1"/>
    <col min="9222" max="9222" width="14.28515625" bestFit="1" customWidth="1"/>
    <col min="9223" max="9223" width="2.5703125" customWidth="1"/>
    <col min="9224" max="9224" width="5.42578125" customWidth="1"/>
    <col min="9225" max="9225" width="33.85546875" bestFit="1" customWidth="1"/>
    <col min="9226" max="9226" width="6.140625" customWidth="1"/>
    <col min="9227" max="9227" width="11" bestFit="1" customWidth="1"/>
    <col min="9228" max="9228" width="13.5703125" customWidth="1"/>
    <col min="9229" max="9229" width="12" customWidth="1"/>
    <col min="9230" max="9230" width="5.42578125" customWidth="1"/>
    <col min="9231" max="9231" width="24.28515625" customWidth="1"/>
    <col min="9232" max="9232" width="6.140625" customWidth="1"/>
    <col min="9233" max="9233" width="10.42578125" customWidth="1"/>
    <col min="9234" max="9234" width="10.7109375" customWidth="1"/>
    <col min="9235" max="9235" width="13.85546875" customWidth="1"/>
    <col min="9473" max="9473" width="5" customWidth="1"/>
    <col min="9474" max="9474" width="32" bestFit="1" customWidth="1"/>
    <col min="9475" max="9475" width="6.7109375" customWidth="1"/>
    <col min="9476" max="9476" width="11.5703125" bestFit="1" customWidth="1"/>
    <col min="9477" max="9477" width="12.42578125" bestFit="1" customWidth="1"/>
    <col min="9478" max="9478" width="14.28515625" bestFit="1" customWidth="1"/>
    <col min="9479" max="9479" width="2.5703125" customWidth="1"/>
    <col min="9480" max="9480" width="5.42578125" customWidth="1"/>
    <col min="9481" max="9481" width="33.85546875" bestFit="1" customWidth="1"/>
    <col min="9482" max="9482" width="6.140625" customWidth="1"/>
    <col min="9483" max="9483" width="11" bestFit="1" customWidth="1"/>
    <col min="9484" max="9484" width="13.5703125" customWidth="1"/>
    <col min="9485" max="9485" width="12" customWidth="1"/>
    <col min="9486" max="9486" width="5.42578125" customWidth="1"/>
    <col min="9487" max="9487" width="24.28515625" customWidth="1"/>
    <col min="9488" max="9488" width="6.140625" customWidth="1"/>
    <col min="9489" max="9489" width="10.42578125" customWidth="1"/>
    <col min="9490" max="9490" width="10.7109375" customWidth="1"/>
    <col min="9491" max="9491" width="13.85546875" customWidth="1"/>
    <col min="9729" max="9729" width="5" customWidth="1"/>
    <col min="9730" max="9730" width="32" bestFit="1" customWidth="1"/>
    <col min="9731" max="9731" width="6.7109375" customWidth="1"/>
    <col min="9732" max="9732" width="11.5703125" bestFit="1" customWidth="1"/>
    <col min="9733" max="9733" width="12.42578125" bestFit="1" customWidth="1"/>
    <col min="9734" max="9734" width="14.28515625" bestFit="1" customWidth="1"/>
    <col min="9735" max="9735" width="2.5703125" customWidth="1"/>
    <col min="9736" max="9736" width="5.42578125" customWidth="1"/>
    <col min="9737" max="9737" width="33.85546875" bestFit="1" customWidth="1"/>
    <col min="9738" max="9738" width="6.140625" customWidth="1"/>
    <col min="9739" max="9739" width="11" bestFit="1" customWidth="1"/>
    <col min="9740" max="9740" width="13.5703125" customWidth="1"/>
    <col min="9741" max="9741" width="12" customWidth="1"/>
    <col min="9742" max="9742" width="5.42578125" customWidth="1"/>
    <col min="9743" max="9743" width="24.28515625" customWidth="1"/>
    <col min="9744" max="9744" width="6.140625" customWidth="1"/>
    <col min="9745" max="9745" width="10.42578125" customWidth="1"/>
    <col min="9746" max="9746" width="10.7109375" customWidth="1"/>
    <col min="9747" max="9747" width="13.85546875" customWidth="1"/>
    <col min="9985" max="9985" width="5" customWidth="1"/>
    <col min="9986" max="9986" width="32" bestFit="1" customWidth="1"/>
    <col min="9987" max="9987" width="6.7109375" customWidth="1"/>
    <col min="9988" max="9988" width="11.5703125" bestFit="1" customWidth="1"/>
    <col min="9989" max="9989" width="12.42578125" bestFit="1" customWidth="1"/>
    <col min="9990" max="9990" width="14.28515625" bestFit="1" customWidth="1"/>
    <col min="9991" max="9991" width="2.5703125" customWidth="1"/>
    <col min="9992" max="9992" width="5.42578125" customWidth="1"/>
    <col min="9993" max="9993" width="33.85546875" bestFit="1" customWidth="1"/>
    <col min="9994" max="9994" width="6.140625" customWidth="1"/>
    <col min="9995" max="9995" width="11" bestFit="1" customWidth="1"/>
    <col min="9996" max="9996" width="13.5703125" customWidth="1"/>
    <col min="9997" max="9997" width="12" customWidth="1"/>
    <col min="9998" max="9998" width="5.42578125" customWidth="1"/>
    <col min="9999" max="9999" width="24.28515625" customWidth="1"/>
    <col min="10000" max="10000" width="6.140625" customWidth="1"/>
    <col min="10001" max="10001" width="10.42578125" customWidth="1"/>
    <col min="10002" max="10002" width="10.7109375" customWidth="1"/>
    <col min="10003" max="10003" width="13.85546875" customWidth="1"/>
    <col min="10241" max="10241" width="5" customWidth="1"/>
    <col min="10242" max="10242" width="32" bestFit="1" customWidth="1"/>
    <col min="10243" max="10243" width="6.7109375" customWidth="1"/>
    <col min="10244" max="10244" width="11.5703125" bestFit="1" customWidth="1"/>
    <col min="10245" max="10245" width="12.42578125" bestFit="1" customWidth="1"/>
    <col min="10246" max="10246" width="14.28515625" bestFit="1" customWidth="1"/>
    <col min="10247" max="10247" width="2.5703125" customWidth="1"/>
    <col min="10248" max="10248" width="5.42578125" customWidth="1"/>
    <col min="10249" max="10249" width="33.85546875" bestFit="1" customWidth="1"/>
    <col min="10250" max="10250" width="6.140625" customWidth="1"/>
    <col min="10251" max="10251" width="11" bestFit="1" customWidth="1"/>
    <col min="10252" max="10252" width="13.5703125" customWidth="1"/>
    <col min="10253" max="10253" width="12" customWidth="1"/>
    <col min="10254" max="10254" width="5.42578125" customWidth="1"/>
    <col min="10255" max="10255" width="24.28515625" customWidth="1"/>
    <col min="10256" max="10256" width="6.140625" customWidth="1"/>
    <col min="10257" max="10257" width="10.42578125" customWidth="1"/>
    <col min="10258" max="10258" width="10.7109375" customWidth="1"/>
    <col min="10259" max="10259" width="13.85546875" customWidth="1"/>
    <col min="10497" max="10497" width="5" customWidth="1"/>
    <col min="10498" max="10498" width="32" bestFit="1" customWidth="1"/>
    <col min="10499" max="10499" width="6.7109375" customWidth="1"/>
    <col min="10500" max="10500" width="11.5703125" bestFit="1" customWidth="1"/>
    <col min="10501" max="10501" width="12.42578125" bestFit="1" customWidth="1"/>
    <col min="10502" max="10502" width="14.28515625" bestFit="1" customWidth="1"/>
    <col min="10503" max="10503" width="2.5703125" customWidth="1"/>
    <col min="10504" max="10504" width="5.42578125" customWidth="1"/>
    <col min="10505" max="10505" width="33.85546875" bestFit="1" customWidth="1"/>
    <col min="10506" max="10506" width="6.140625" customWidth="1"/>
    <col min="10507" max="10507" width="11" bestFit="1" customWidth="1"/>
    <col min="10508" max="10508" width="13.5703125" customWidth="1"/>
    <col min="10509" max="10509" width="12" customWidth="1"/>
    <col min="10510" max="10510" width="5.42578125" customWidth="1"/>
    <col min="10511" max="10511" width="24.28515625" customWidth="1"/>
    <col min="10512" max="10512" width="6.140625" customWidth="1"/>
    <col min="10513" max="10513" width="10.42578125" customWidth="1"/>
    <col min="10514" max="10514" width="10.7109375" customWidth="1"/>
    <col min="10515" max="10515" width="13.85546875" customWidth="1"/>
    <col min="10753" max="10753" width="5" customWidth="1"/>
    <col min="10754" max="10754" width="32" bestFit="1" customWidth="1"/>
    <col min="10755" max="10755" width="6.7109375" customWidth="1"/>
    <col min="10756" max="10756" width="11.5703125" bestFit="1" customWidth="1"/>
    <col min="10757" max="10757" width="12.42578125" bestFit="1" customWidth="1"/>
    <col min="10758" max="10758" width="14.28515625" bestFit="1" customWidth="1"/>
    <col min="10759" max="10759" width="2.5703125" customWidth="1"/>
    <col min="10760" max="10760" width="5.42578125" customWidth="1"/>
    <col min="10761" max="10761" width="33.85546875" bestFit="1" customWidth="1"/>
    <col min="10762" max="10762" width="6.140625" customWidth="1"/>
    <col min="10763" max="10763" width="11" bestFit="1" customWidth="1"/>
    <col min="10764" max="10764" width="13.5703125" customWidth="1"/>
    <col min="10765" max="10765" width="12" customWidth="1"/>
    <col min="10766" max="10766" width="5.42578125" customWidth="1"/>
    <col min="10767" max="10767" width="24.28515625" customWidth="1"/>
    <col min="10768" max="10768" width="6.140625" customWidth="1"/>
    <col min="10769" max="10769" width="10.42578125" customWidth="1"/>
    <col min="10770" max="10770" width="10.7109375" customWidth="1"/>
    <col min="10771" max="10771" width="13.85546875" customWidth="1"/>
    <col min="11009" max="11009" width="5" customWidth="1"/>
    <col min="11010" max="11010" width="32" bestFit="1" customWidth="1"/>
    <col min="11011" max="11011" width="6.7109375" customWidth="1"/>
    <col min="11012" max="11012" width="11.5703125" bestFit="1" customWidth="1"/>
    <col min="11013" max="11013" width="12.42578125" bestFit="1" customWidth="1"/>
    <col min="11014" max="11014" width="14.28515625" bestFit="1" customWidth="1"/>
    <col min="11015" max="11015" width="2.5703125" customWidth="1"/>
    <col min="11016" max="11016" width="5.42578125" customWidth="1"/>
    <col min="11017" max="11017" width="33.85546875" bestFit="1" customWidth="1"/>
    <col min="11018" max="11018" width="6.140625" customWidth="1"/>
    <col min="11019" max="11019" width="11" bestFit="1" customWidth="1"/>
    <col min="11020" max="11020" width="13.5703125" customWidth="1"/>
    <col min="11021" max="11021" width="12" customWidth="1"/>
    <col min="11022" max="11022" width="5.42578125" customWidth="1"/>
    <col min="11023" max="11023" width="24.28515625" customWidth="1"/>
    <col min="11024" max="11024" width="6.140625" customWidth="1"/>
    <col min="11025" max="11025" width="10.42578125" customWidth="1"/>
    <col min="11026" max="11026" width="10.7109375" customWidth="1"/>
    <col min="11027" max="11027" width="13.85546875" customWidth="1"/>
    <col min="11265" max="11265" width="5" customWidth="1"/>
    <col min="11266" max="11266" width="32" bestFit="1" customWidth="1"/>
    <col min="11267" max="11267" width="6.7109375" customWidth="1"/>
    <col min="11268" max="11268" width="11.5703125" bestFit="1" customWidth="1"/>
    <col min="11269" max="11269" width="12.42578125" bestFit="1" customWidth="1"/>
    <col min="11270" max="11270" width="14.28515625" bestFit="1" customWidth="1"/>
    <col min="11271" max="11271" width="2.5703125" customWidth="1"/>
    <col min="11272" max="11272" width="5.42578125" customWidth="1"/>
    <col min="11273" max="11273" width="33.85546875" bestFit="1" customWidth="1"/>
    <col min="11274" max="11274" width="6.140625" customWidth="1"/>
    <col min="11275" max="11275" width="11" bestFit="1" customWidth="1"/>
    <col min="11276" max="11276" width="13.5703125" customWidth="1"/>
    <col min="11277" max="11277" width="12" customWidth="1"/>
    <col min="11278" max="11278" width="5.42578125" customWidth="1"/>
    <col min="11279" max="11279" width="24.28515625" customWidth="1"/>
    <col min="11280" max="11280" width="6.140625" customWidth="1"/>
    <col min="11281" max="11281" width="10.42578125" customWidth="1"/>
    <col min="11282" max="11282" width="10.7109375" customWidth="1"/>
    <col min="11283" max="11283" width="13.85546875" customWidth="1"/>
    <col min="11521" max="11521" width="5" customWidth="1"/>
    <col min="11522" max="11522" width="32" bestFit="1" customWidth="1"/>
    <col min="11523" max="11523" width="6.7109375" customWidth="1"/>
    <col min="11524" max="11524" width="11.5703125" bestFit="1" customWidth="1"/>
    <col min="11525" max="11525" width="12.42578125" bestFit="1" customWidth="1"/>
    <col min="11526" max="11526" width="14.28515625" bestFit="1" customWidth="1"/>
    <col min="11527" max="11527" width="2.5703125" customWidth="1"/>
    <col min="11528" max="11528" width="5.42578125" customWidth="1"/>
    <col min="11529" max="11529" width="33.85546875" bestFit="1" customWidth="1"/>
    <col min="11530" max="11530" width="6.140625" customWidth="1"/>
    <col min="11531" max="11531" width="11" bestFit="1" customWidth="1"/>
    <col min="11532" max="11532" width="13.5703125" customWidth="1"/>
    <col min="11533" max="11533" width="12" customWidth="1"/>
    <col min="11534" max="11534" width="5.42578125" customWidth="1"/>
    <col min="11535" max="11535" width="24.28515625" customWidth="1"/>
    <col min="11536" max="11536" width="6.140625" customWidth="1"/>
    <col min="11537" max="11537" width="10.42578125" customWidth="1"/>
    <col min="11538" max="11538" width="10.7109375" customWidth="1"/>
    <col min="11539" max="11539" width="13.85546875" customWidth="1"/>
    <col min="11777" max="11777" width="5" customWidth="1"/>
    <col min="11778" max="11778" width="32" bestFit="1" customWidth="1"/>
    <col min="11779" max="11779" width="6.7109375" customWidth="1"/>
    <col min="11780" max="11780" width="11.5703125" bestFit="1" customWidth="1"/>
    <col min="11781" max="11781" width="12.42578125" bestFit="1" customWidth="1"/>
    <col min="11782" max="11782" width="14.28515625" bestFit="1" customWidth="1"/>
    <col min="11783" max="11783" width="2.5703125" customWidth="1"/>
    <col min="11784" max="11784" width="5.42578125" customWidth="1"/>
    <col min="11785" max="11785" width="33.85546875" bestFit="1" customWidth="1"/>
    <col min="11786" max="11786" width="6.140625" customWidth="1"/>
    <col min="11787" max="11787" width="11" bestFit="1" customWidth="1"/>
    <col min="11788" max="11788" width="13.5703125" customWidth="1"/>
    <col min="11789" max="11789" width="12" customWidth="1"/>
    <col min="11790" max="11790" width="5.42578125" customWidth="1"/>
    <col min="11791" max="11791" width="24.28515625" customWidth="1"/>
    <col min="11792" max="11792" width="6.140625" customWidth="1"/>
    <col min="11793" max="11793" width="10.42578125" customWidth="1"/>
    <col min="11794" max="11794" width="10.7109375" customWidth="1"/>
    <col min="11795" max="11795" width="13.85546875" customWidth="1"/>
    <col min="12033" max="12033" width="5" customWidth="1"/>
    <col min="12034" max="12034" width="32" bestFit="1" customWidth="1"/>
    <col min="12035" max="12035" width="6.7109375" customWidth="1"/>
    <col min="12036" max="12036" width="11.5703125" bestFit="1" customWidth="1"/>
    <col min="12037" max="12037" width="12.42578125" bestFit="1" customWidth="1"/>
    <col min="12038" max="12038" width="14.28515625" bestFit="1" customWidth="1"/>
    <col min="12039" max="12039" width="2.5703125" customWidth="1"/>
    <col min="12040" max="12040" width="5.42578125" customWidth="1"/>
    <col min="12041" max="12041" width="33.85546875" bestFit="1" customWidth="1"/>
    <col min="12042" max="12042" width="6.140625" customWidth="1"/>
    <col min="12043" max="12043" width="11" bestFit="1" customWidth="1"/>
    <col min="12044" max="12044" width="13.5703125" customWidth="1"/>
    <col min="12045" max="12045" width="12" customWidth="1"/>
    <col min="12046" max="12046" width="5.42578125" customWidth="1"/>
    <col min="12047" max="12047" width="24.28515625" customWidth="1"/>
    <col min="12048" max="12048" width="6.140625" customWidth="1"/>
    <col min="12049" max="12049" width="10.42578125" customWidth="1"/>
    <col min="12050" max="12050" width="10.7109375" customWidth="1"/>
    <col min="12051" max="12051" width="13.85546875" customWidth="1"/>
    <col min="12289" max="12289" width="5" customWidth="1"/>
    <col min="12290" max="12290" width="32" bestFit="1" customWidth="1"/>
    <col min="12291" max="12291" width="6.7109375" customWidth="1"/>
    <col min="12292" max="12292" width="11.5703125" bestFit="1" customWidth="1"/>
    <col min="12293" max="12293" width="12.42578125" bestFit="1" customWidth="1"/>
    <col min="12294" max="12294" width="14.28515625" bestFit="1" customWidth="1"/>
    <col min="12295" max="12295" width="2.5703125" customWidth="1"/>
    <col min="12296" max="12296" width="5.42578125" customWidth="1"/>
    <col min="12297" max="12297" width="33.85546875" bestFit="1" customWidth="1"/>
    <col min="12298" max="12298" width="6.140625" customWidth="1"/>
    <col min="12299" max="12299" width="11" bestFit="1" customWidth="1"/>
    <col min="12300" max="12300" width="13.5703125" customWidth="1"/>
    <col min="12301" max="12301" width="12" customWidth="1"/>
    <col min="12302" max="12302" width="5.42578125" customWidth="1"/>
    <col min="12303" max="12303" width="24.28515625" customWidth="1"/>
    <col min="12304" max="12304" width="6.140625" customWidth="1"/>
    <col min="12305" max="12305" width="10.42578125" customWidth="1"/>
    <col min="12306" max="12306" width="10.7109375" customWidth="1"/>
    <col min="12307" max="12307" width="13.85546875" customWidth="1"/>
    <col min="12545" max="12545" width="5" customWidth="1"/>
    <col min="12546" max="12546" width="32" bestFit="1" customWidth="1"/>
    <col min="12547" max="12547" width="6.7109375" customWidth="1"/>
    <col min="12548" max="12548" width="11.5703125" bestFit="1" customWidth="1"/>
    <col min="12549" max="12549" width="12.42578125" bestFit="1" customWidth="1"/>
    <col min="12550" max="12550" width="14.28515625" bestFit="1" customWidth="1"/>
    <col min="12551" max="12551" width="2.5703125" customWidth="1"/>
    <col min="12552" max="12552" width="5.42578125" customWidth="1"/>
    <col min="12553" max="12553" width="33.85546875" bestFit="1" customWidth="1"/>
    <col min="12554" max="12554" width="6.140625" customWidth="1"/>
    <col min="12555" max="12555" width="11" bestFit="1" customWidth="1"/>
    <col min="12556" max="12556" width="13.5703125" customWidth="1"/>
    <col min="12557" max="12557" width="12" customWidth="1"/>
    <col min="12558" max="12558" width="5.42578125" customWidth="1"/>
    <col min="12559" max="12559" width="24.28515625" customWidth="1"/>
    <col min="12560" max="12560" width="6.140625" customWidth="1"/>
    <col min="12561" max="12561" width="10.42578125" customWidth="1"/>
    <col min="12562" max="12562" width="10.7109375" customWidth="1"/>
    <col min="12563" max="12563" width="13.85546875" customWidth="1"/>
    <col min="12801" max="12801" width="5" customWidth="1"/>
    <col min="12802" max="12802" width="32" bestFit="1" customWidth="1"/>
    <col min="12803" max="12803" width="6.7109375" customWidth="1"/>
    <col min="12804" max="12804" width="11.5703125" bestFit="1" customWidth="1"/>
    <col min="12805" max="12805" width="12.42578125" bestFit="1" customWidth="1"/>
    <col min="12806" max="12806" width="14.28515625" bestFit="1" customWidth="1"/>
    <col min="12807" max="12807" width="2.5703125" customWidth="1"/>
    <col min="12808" max="12808" width="5.42578125" customWidth="1"/>
    <col min="12809" max="12809" width="33.85546875" bestFit="1" customWidth="1"/>
    <col min="12810" max="12810" width="6.140625" customWidth="1"/>
    <col min="12811" max="12811" width="11" bestFit="1" customWidth="1"/>
    <col min="12812" max="12812" width="13.5703125" customWidth="1"/>
    <col min="12813" max="12813" width="12" customWidth="1"/>
    <col min="12814" max="12814" width="5.42578125" customWidth="1"/>
    <col min="12815" max="12815" width="24.28515625" customWidth="1"/>
    <col min="12816" max="12816" width="6.140625" customWidth="1"/>
    <col min="12817" max="12817" width="10.42578125" customWidth="1"/>
    <col min="12818" max="12818" width="10.7109375" customWidth="1"/>
    <col min="12819" max="12819" width="13.85546875" customWidth="1"/>
    <col min="13057" max="13057" width="5" customWidth="1"/>
    <col min="13058" max="13058" width="32" bestFit="1" customWidth="1"/>
    <col min="13059" max="13059" width="6.7109375" customWidth="1"/>
    <col min="13060" max="13060" width="11.5703125" bestFit="1" customWidth="1"/>
    <col min="13061" max="13061" width="12.42578125" bestFit="1" customWidth="1"/>
    <col min="13062" max="13062" width="14.28515625" bestFit="1" customWidth="1"/>
    <col min="13063" max="13063" width="2.5703125" customWidth="1"/>
    <col min="13064" max="13064" width="5.42578125" customWidth="1"/>
    <col min="13065" max="13065" width="33.85546875" bestFit="1" customWidth="1"/>
    <col min="13066" max="13066" width="6.140625" customWidth="1"/>
    <col min="13067" max="13067" width="11" bestFit="1" customWidth="1"/>
    <col min="13068" max="13068" width="13.5703125" customWidth="1"/>
    <col min="13069" max="13069" width="12" customWidth="1"/>
    <col min="13070" max="13070" width="5.42578125" customWidth="1"/>
    <col min="13071" max="13071" width="24.28515625" customWidth="1"/>
    <col min="13072" max="13072" width="6.140625" customWidth="1"/>
    <col min="13073" max="13073" width="10.42578125" customWidth="1"/>
    <col min="13074" max="13074" width="10.7109375" customWidth="1"/>
    <col min="13075" max="13075" width="13.85546875" customWidth="1"/>
    <col min="13313" max="13313" width="5" customWidth="1"/>
    <col min="13314" max="13314" width="32" bestFit="1" customWidth="1"/>
    <col min="13315" max="13315" width="6.7109375" customWidth="1"/>
    <col min="13316" max="13316" width="11.5703125" bestFit="1" customWidth="1"/>
    <col min="13317" max="13317" width="12.42578125" bestFit="1" customWidth="1"/>
    <col min="13318" max="13318" width="14.28515625" bestFit="1" customWidth="1"/>
    <col min="13319" max="13319" width="2.5703125" customWidth="1"/>
    <col min="13320" max="13320" width="5.42578125" customWidth="1"/>
    <col min="13321" max="13321" width="33.85546875" bestFit="1" customWidth="1"/>
    <col min="13322" max="13322" width="6.140625" customWidth="1"/>
    <col min="13323" max="13323" width="11" bestFit="1" customWidth="1"/>
    <col min="13324" max="13324" width="13.5703125" customWidth="1"/>
    <col min="13325" max="13325" width="12" customWidth="1"/>
    <col min="13326" max="13326" width="5.42578125" customWidth="1"/>
    <col min="13327" max="13327" width="24.28515625" customWidth="1"/>
    <col min="13328" max="13328" width="6.140625" customWidth="1"/>
    <col min="13329" max="13329" width="10.42578125" customWidth="1"/>
    <col min="13330" max="13330" width="10.7109375" customWidth="1"/>
    <col min="13331" max="13331" width="13.85546875" customWidth="1"/>
    <col min="13569" max="13569" width="5" customWidth="1"/>
    <col min="13570" max="13570" width="32" bestFit="1" customWidth="1"/>
    <col min="13571" max="13571" width="6.7109375" customWidth="1"/>
    <col min="13572" max="13572" width="11.5703125" bestFit="1" customWidth="1"/>
    <col min="13573" max="13573" width="12.42578125" bestFit="1" customWidth="1"/>
    <col min="13574" max="13574" width="14.28515625" bestFit="1" customWidth="1"/>
    <col min="13575" max="13575" width="2.5703125" customWidth="1"/>
    <col min="13576" max="13576" width="5.42578125" customWidth="1"/>
    <col min="13577" max="13577" width="33.85546875" bestFit="1" customWidth="1"/>
    <col min="13578" max="13578" width="6.140625" customWidth="1"/>
    <col min="13579" max="13579" width="11" bestFit="1" customWidth="1"/>
    <col min="13580" max="13580" width="13.5703125" customWidth="1"/>
    <col min="13581" max="13581" width="12" customWidth="1"/>
    <col min="13582" max="13582" width="5.42578125" customWidth="1"/>
    <col min="13583" max="13583" width="24.28515625" customWidth="1"/>
    <col min="13584" max="13584" width="6.140625" customWidth="1"/>
    <col min="13585" max="13585" width="10.42578125" customWidth="1"/>
    <col min="13586" max="13586" width="10.7109375" customWidth="1"/>
    <col min="13587" max="13587" width="13.85546875" customWidth="1"/>
    <col min="13825" max="13825" width="5" customWidth="1"/>
    <col min="13826" max="13826" width="32" bestFit="1" customWidth="1"/>
    <col min="13827" max="13827" width="6.7109375" customWidth="1"/>
    <col min="13828" max="13828" width="11.5703125" bestFit="1" customWidth="1"/>
    <col min="13829" max="13829" width="12.42578125" bestFit="1" customWidth="1"/>
    <col min="13830" max="13830" width="14.28515625" bestFit="1" customWidth="1"/>
    <col min="13831" max="13831" width="2.5703125" customWidth="1"/>
    <col min="13832" max="13832" width="5.42578125" customWidth="1"/>
    <col min="13833" max="13833" width="33.85546875" bestFit="1" customWidth="1"/>
    <col min="13834" max="13834" width="6.140625" customWidth="1"/>
    <col min="13835" max="13835" width="11" bestFit="1" customWidth="1"/>
    <col min="13836" max="13836" width="13.5703125" customWidth="1"/>
    <col min="13837" max="13837" width="12" customWidth="1"/>
    <col min="13838" max="13838" width="5.42578125" customWidth="1"/>
    <col min="13839" max="13839" width="24.28515625" customWidth="1"/>
    <col min="13840" max="13840" width="6.140625" customWidth="1"/>
    <col min="13841" max="13841" width="10.42578125" customWidth="1"/>
    <col min="13842" max="13842" width="10.7109375" customWidth="1"/>
    <col min="13843" max="13843" width="13.85546875" customWidth="1"/>
    <col min="14081" max="14081" width="5" customWidth="1"/>
    <col min="14082" max="14082" width="32" bestFit="1" customWidth="1"/>
    <col min="14083" max="14083" width="6.7109375" customWidth="1"/>
    <col min="14084" max="14084" width="11.5703125" bestFit="1" customWidth="1"/>
    <col min="14085" max="14085" width="12.42578125" bestFit="1" customWidth="1"/>
    <col min="14086" max="14086" width="14.28515625" bestFit="1" customWidth="1"/>
    <col min="14087" max="14087" width="2.5703125" customWidth="1"/>
    <col min="14088" max="14088" width="5.42578125" customWidth="1"/>
    <col min="14089" max="14089" width="33.85546875" bestFit="1" customWidth="1"/>
    <col min="14090" max="14090" width="6.140625" customWidth="1"/>
    <col min="14091" max="14091" width="11" bestFit="1" customWidth="1"/>
    <col min="14092" max="14092" width="13.5703125" customWidth="1"/>
    <col min="14093" max="14093" width="12" customWidth="1"/>
    <col min="14094" max="14094" width="5.42578125" customWidth="1"/>
    <col min="14095" max="14095" width="24.28515625" customWidth="1"/>
    <col min="14096" max="14096" width="6.140625" customWidth="1"/>
    <col min="14097" max="14097" width="10.42578125" customWidth="1"/>
    <col min="14098" max="14098" width="10.7109375" customWidth="1"/>
    <col min="14099" max="14099" width="13.85546875" customWidth="1"/>
    <col min="14337" max="14337" width="5" customWidth="1"/>
    <col min="14338" max="14338" width="32" bestFit="1" customWidth="1"/>
    <col min="14339" max="14339" width="6.7109375" customWidth="1"/>
    <col min="14340" max="14340" width="11.5703125" bestFit="1" customWidth="1"/>
    <col min="14341" max="14341" width="12.42578125" bestFit="1" customWidth="1"/>
    <col min="14342" max="14342" width="14.28515625" bestFit="1" customWidth="1"/>
    <col min="14343" max="14343" width="2.5703125" customWidth="1"/>
    <col min="14344" max="14344" width="5.42578125" customWidth="1"/>
    <col min="14345" max="14345" width="33.85546875" bestFit="1" customWidth="1"/>
    <col min="14346" max="14346" width="6.140625" customWidth="1"/>
    <col min="14347" max="14347" width="11" bestFit="1" customWidth="1"/>
    <col min="14348" max="14348" width="13.5703125" customWidth="1"/>
    <col min="14349" max="14349" width="12" customWidth="1"/>
    <col min="14350" max="14350" width="5.42578125" customWidth="1"/>
    <col min="14351" max="14351" width="24.28515625" customWidth="1"/>
    <col min="14352" max="14352" width="6.140625" customWidth="1"/>
    <col min="14353" max="14353" width="10.42578125" customWidth="1"/>
    <col min="14354" max="14354" width="10.7109375" customWidth="1"/>
    <col min="14355" max="14355" width="13.85546875" customWidth="1"/>
    <col min="14593" max="14593" width="5" customWidth="1"/>
    <col min="14594" max="14594" width="32" bestFit="1" customWidth="1"/>
    <col min="14595" max="14595" width="6.7109375" customWidth="1"/>
    <col min="14596" max="14596" width="11.5703125" bestFit="1" customWidth="1"/>
    <col min="14597" max="14597" width="12.42578125" bestFit="1" customWidth="1"/>
    <col min="14598" max="14598" width="14.28515625" bestFit="1" customWidth="1"/>
    <col min="14599" max="14599" width="2.5703125" customWidth="1"/>
    <col min="14600" max="14600" width="5.42578125" customWidth="1"/>
    <col min="14601" max="14601" width="33.85546875" bestFit="1" customWidth="1"/>
    <col min="14602" max="14602" width="6.140625" customWidth="1"/>
    <col min="14603" max="14603" width="11" bestFit="1" customWidth="1"/>
    <col min="14604" max="14604" width="13.5703125" customWidth="1"/>
    <col min="14605" max="14605" width="12" customWidth="1"/>
    <col min="14606" max="14606" width="5.42578125" customWidth="1"/>
    <col min="14607" max="14607" width="24.28515625" customWidth="1"/>
    <col min="14608" max="14608" width="6.140625" customWidth="1"/>
    <col min="14609" max="14609" width="10.42578125" customWidth="1"/>
    <col min="14610" max="14610" width="10.7109375" customWidth="1"/>
    <col min="14611" max="14611" width="13.85546875" customWidth="1"/>
    <col min="14849" max="14849" width="5" customWidth="1"/>
    <col min="14850" max="14850" width="32" bestFit="1" customWidth="1"/>
    <col min="14851" max="14851" width="6.7109375" customWidth="1"/>
    <col min="14852" max="14852" width="11.5703125" bestFit="1" customWidth="1"/>
    <col min="14853" max="14853" width="12.42578125" bestFit="1" customWidth="1"/>
    <col min="14854" max="14854" width="14.28515625" bestFit="1" customWidth="1"/>
    <col min="14855" max="14855" width="2.5703125" customWidth="1"/>
    <col min="14856" max="14856" width="5.42578125" customWidth="1"/>
    <col min="14857" max="14857" width="33.85546875" bestFit="1" customWidth="1"/>
    <col min="14858" max="14858" width="6.140625" customWidth="1"/>
    <col min="14859" max="14859" width="11" bestFit="1" customWidth="1"/>
    <col min="14860" max="14860" width="13.5703125" customWidth="1"/>
    <col min="14861" max="14861" width="12" customWidth="1"/>
    <col min="14862" max="14862" width="5.42578125" customWidth="1"/>
    <col min="14863" max="14863" width="24.28515625" customWidth="1"/>
    <col min="14864" max="14864" width="6.140625" customWidth="1"/>
    <col min="14865" max="14865" width="10.42578125" customWidth="1"/>
    <col min="14866" max="14866" width="10.7109375" customWidth="1"/>
    <col min="14867" max="14867" width="13.85546875" customWidth="1"/>
    <col min="15105" max="15105" width="5" customWidth="1"/>
    <col min="15106" max="15106" width="32" bestFit="1" customWidth="1"/>
    <col min="15107" max="15107" width="6.7109375" customWidth="1"/>
    <col min="15108" max="15108" width="11.5703125" bestFit="1" customWidth="1"/>
    <col min="15109" max="15109" width="12.42578125" bestFit="1" customWidth="1"/>
    <col min="15110" max="15110" width="14.28515625" bestFit="1" customWidth="1"/>
    <col min="15111" max="15111" width="2.5703125" customWidth="1"/>
    <col min="15112" max="15112" width="5.42578125" customWidth="1"/>
    <col min="15113" max="15113" width="33.85546875" bestFit="1" customWidth="1"/>
    <col min="15114" max="15114" width="6.140625" customWidth="1"/>
    <col min="15115" max="15115" width="11" bestFit="1" customWidth="1"/>
    <col min="15116" max="15116" width="13.5703125" customWidth="1"/>
    <col min="15117" max="15117" width="12" customWidth="1"/>
    <col min="15118" max="15118" width="5.42578125" customWidth="1"/>
    <col min="15119" max="15119" width="24.28515625" customWidth="1"/>
    <col min="15120" max="15120" width="6.140625" customWidth="1"/>
    <col min="15121" max="15121" width="10.42578125" customWidth="1"/>
    <col min="15122" max="15122" width="10.7109375" customWidth="1"/>
    <col min="15123" max="15123" width="13.85546875" customWidth="1"/>
    <col min="15361" max="15361" width="5" customWidth="1"/>
    <col min="15362" max="15362" width="32" bestFit="1" customWidth="1"/>
    <col min="15363" max="15363" width="6.7109375" customWidth="1"/>
    <col min="15364" max="15364" width="11.5703125" bestFit="1" customWidth="1"/>
    <col min="15365" max="15365" width="12.42578125" bestFit="1" customWidth="1"/>
    <col min="15366" max="15366" width="14.28515625" bestFit="1" customWidth="1"/>
    <col min="15367" max="15367" width="2.5703125" customWidth="1"/>
    <col min="15368" max="15368" width="5.42578125" customWidth="1"/>
    <col min="15369" max="15369" width="33.85546875" bestFit="1" customWidth="1"/>
    <col min="15370" max="15370" width="6.140625" customWidth="1"/>
    <col min="15371" max="15371" width="11" bestFit="1" customWidth="1"/>
    <col min="15372" max="15372" width="13.5703125" customWidth="1"/>
    <col min="15373" max="15373" width="12" customWidth="1"/>
    <col min="15374" max="15374" width="5.42578125" customWidth="1"/>
    <col min="15375" max="15375" width="24.28515625" customWidth="1"/>
    <col min="15376" max="15376" width="6.140625" customWidth="1"/>
    <col min="15377" max="15377" width="10.42578125" customWidth="1"/>
    <col min="15378" max="15378" width="10.7109375" customWidth="1"/>
    <col min="15379" max="15379" width="13.85546875" customWidth="1"/>
    <col min="15617" max="15617" width="5" customWidth="1"/>
    <col min="15618" max="15618" width="32" bestFit="1" customWidth="1"/>
    <col min="15619" max="15619" width="6.7109375" customWidth="1"/>
    <col min="15620" max="15620" width="11.5703125" bestFit="1" customWidth="1"/>
    <col min="15621" max="15621" width="12.42578125" bestFit="1" customWidth="1"/>
    <col min="15622" max="15622" width="14.28515625" bestFit="1" customWidth="1"/>
    <col min="15623" max="15623" width="2.5703125" customWidth="1"/>
    <col min="15624" max="15624" width="5.42578125" customWidth="1"/>
    <col min="15625" max="15625" width="33.85546875" bestFit="1" customWidth="1"/>
    <col min="15626" max="15626" width="6.140625" customWidth="1"/>
    <col min="15627" max="15627" width="11" bestFit="1" customWidth="1"/>
    <col min="15628" max="15628" width="13.5703125" customWidth="1"/>
    <col min="15629" max="15629" width="12" customWidth="1"/>
    <col min="15630" max="15630" width="5.42578125" customWidth="1"/>
    <col min="15631" max="15631" width="24.28515625" customWidth="1"/>
    <col min="15632" max="15632" width="6.140625" customWidth="1"/>
    <col min="15633" max="15633" width="10.42578125" customWidth="1"/>
    <col min="15634" max="15634" width="10.7109375" customWidth="1"/>
    <col min="15635" max="15635" width="13.85546875" customWidth="1"/>
    <col min="15873" max="15873" width="5" customWidth="1"/>
    <col min="15874" max="15874" width="32" bestFit="1" customWidth="1"/>
    <col min="15875" max="15875" width="6.7109375" customWidth="1"/>
    <col min="15876" max="15876" width="11.5703125" bestFit="1" customWidth="1"/>
    <col min="15877" max="15877" width="12.42578125" bestFit="1" customWidth="1"/>
    <col min="15878" max="15878" width="14.28515625" bestFit="1" customWidth="1"/>
    <col min="15879" max="15879" width="2.5703125" customWidth="1"/>
    <col min="15880" max="15880" width="5.42578125" customWidth="1"/>
    <col min="15881" max="15881" width="33.85546875" bestFit="1" customWidth="1"/>
    <col min="15882" max="15882" width="6.140625" customWidth="1"/>
    <col min="15883" max="15883" width="11" bestFit="1" customWidth="1"/>
    <col min="15884" max="15884" width="13.5703125" customWidth="1"/>
    <col min="15885" max="15885" width="12" customWidth="1"/>
    <col min="15886" max="15886" width="5.42578125" customWidth="1"/>
    <col min="15887" max="15887" width="24.28515625" customWidth="1"/>
    <col min="15888" max="15888" width="6.140625" customWidth="1"/>
    <col min="15889" max="15889" width="10.42578125" customWidth="1"/>
    <col min="15890" max="15890" width="10.7109375" customWidth="1"/>
    <col min="15891" max="15891" width="13.85546875" customWidth="1"/>
    <col min="16129" max="16129" width="5" customWidth="1"/>
    <col min="16130" max="16130" width="32" bestFit="1" customWidth="1"/>
    <col min="16131" max="16131" width="6.7109375" customWidth="1"/>
    <col min="16132" max="16132" width="11.5703125" bestFit="1" customWidth="1"/>
    <col min="16133" max="16133" width="12.42578125" bestFit="1" customWidth="1"/>
    <col min="16134" max="16134" width="14.28515625" bestFit="1" customWidth="1"/>
    <col min="16135" max="16135" width="2.5703125" customWidth="1"/>
    <col min="16136" max="16136" width="5.42578125" customWidth="1"/>
    <col min="16137" max="16137" width="33.85546875" bestFit="1" customWidth="1"/>
    <col min="16138" max="16138" width="6.140625" customWidth="1"/>
    <col min="16139" max="16139" width="11" bestFit="1" customWidth="1"/>
    <col min="16140" max="16140" width="13.5703125" customWidth="1"/>
    <col min="16141" max="16141" width="12" customWidth="1"/>
    <col min="16142" max="16142" width="5.42578125" customWidth="1"/>
    <col min="16143" max="16143" width="24.28515625" customWidth="1"/>
    <col min="16144" max="16144" width="6.140625" customWidth="1"/>
    <col min="16145" max="16145" width="10.42578125" customWidth="1"/>
    <col min="16146" max="16146" width="10.7109375" customWidth="1"/>
    <col min="16147" max="16147" width="13.85546875" customWidth="1"/>
  </cols>
  <sheetData>
    <row r="1" spans="1:15" ht="16.5" customHeight="1" x14ac:dyDescent="0.25">
      <c r="A1" s="1" t="s">
        <v>67</v>
      </c>
      <c r="D1" s="60"/>
      <c r="H1" s="1"/>
    </row>
    <row r="2" spans="1:15" x14ac:dyDescent="0.25">
      <c r="B2" s="67" t="s">
        <v>109</v>
      </c>
      <c r="C2" s="62"/>
      <c r="D2" s="4"/>
      <c r="E2" s="4"/>
      <c r="F2" s="5">
        <v>22000000</v>
      </c>
      <c r="H2" s="6"/>
      <c r="I2" s="123" t="s">
        <v>110</v>
      </c>
      <c r="J2" s="124"/>
      <c r="K2" s="4"/>
      <c r="L2" s="4"/>
      <c r="M2" s="9">
        <v>40000000</v>
      </c>
    </row>
    <row r="3" spans="1:15" ht="13.5" customHeight="1" x14ac:dyDescent="0.25">
      <c r="A3" s="14">
        <v>1</v>
      </c>
      <c r="B3" s="15" t="s">
        <v>4</v>
      </c>
      <c r="C3" s="15"/>
      <c r="D3" s="15"/>
      <c r="E3" s="6">
        <v>2500000</v>
      </c>
      <c r="F3" s="6"/>
      <c r="G3" s="13"/>
      <c r="H3" s="14">
        <v>1</v>
      </c>
      <c r="I3" s="15" t="s">
        <v>4</v>
      </c>
      <c r="J3" s="15"/>
      <c r="K3" s="15"/>
      <c r="L3" s="6">
        <v>4500000</v>
      </c>
      <c r="M3" s="13"/>
    </row>
    <row r="4" spans="1:15" ht="13.5" customHeight="1" x14ac:dyDescent="0.25">
      <c r="A4" s="14">
        <v>2</v>
      </c>
      <c r="B4" s="15" t="s">
        <v>5</v>
      </c>
      <c r="C4" s="15"/>
      <c r="D4" s="15"/>
      <c r="E4" s="6">
        <v>450000</v>
      </c>
      <c r="F4" s="6"/>
      <c r="G4" s="13"/>
      <c r="H4" s="14">
        <v>2</v>
      </c>
      <c r="I4" s="15" t="s">
        <v>5</v>
      </c>
      <c r="J4" s="15"/>
      <c r="K4" s="15"/>
      <c r="L4" s="6">
        <v>450000</v>
      </c>
      <c r="M4" s="13"/>
    </row>
    <row r="5" spans="1:15" ht="13.5" customHeight="1" x14ac:dyDescent="0.25">
      <c r="A5" s="14">
        <v>3</v>
      </c>
      <c r="B5" s="11" t="s">
        <v>6</v>
      </c>
      <c r="C5" s="12"/>
      <c r="D5" s="12"/>
      <c r="E5" s="16">
        <v>652116</v>
      </c>
      <c r="F5" s="6"/>
      <c r="G5" s="13"/>
      <c r="H5" s="14">
        <v>3</v>
      </c>
      <c r="I5" s="11" t="s">
        <v>6</v>
      </c>
      <c r="J5" s="12"/>
      <c r="K5" s="12"/>
      <c r="L5" s="16">
        <v>652116</v>
      </c>
      <c r="M5" s="13"/>
    </row>
    <row r="6" spans="1:15" ht="13.5" customHeight="1" x14ac:dyDescent="0.25">
      <c r="A6" s="14">
        <v>4</v>
      </c>
      <c r="B6" s="11" t="s">
        <v>7</v>
      </c>
      <c r="C6" s="12"/>
      <c r="D6" s="12"/>
      <c r="E6" s="16">
        <v>480108</v>
      </c>
      <c r="F6" s="6"/>
      <c r="G6" s="13"/>
      <c r="H6" s="14">
        <v>4</v>
      </c>
      <c r="I6" s="11" t="s">
        <v>7</v>
      </c>
      <c r="J6" s="12"/>
      <c r="K6" s="12"/>
      <c r="L6" s="16">
        <v>480108</v>
      </c>
      <c r="M6" s="13"/>
    </row>
    <row r="7" spans="1:15" ht="13.5" customHeight="1" x14ac:dyDescent="0.25">
      <c r="A7" s="14">
        <v>5</v>
      </c>
      <c r="B7" s="11" t="s">
        <v>123</v>
      </c>
      <c r="C7" s="12"/>
      <c r="D7" s="12"/>
      <c r="E7" s="16">
        <v>1727916</v>
      </c>
      <c r="F7" s="6"/>
      <c r="G7" s="13"/>
      <c r="H7" s="14">
        <v>5</v>
      </c>
      <c r="I7" s="11" t="s">
        <v>123</v>
      </c>
      <c r="J7" s="12"/>
      <c r="K7" s="12"/>
      <c r="L7" s="16">
        <v>1727916</v>
      </c>
      <c r="M7" s="13"/>
    </row>
    <row r="8" spans="1:15" ht="13.5" customHeight="1" x14ac:dyDescent="0.25">
      <c r="A8" s="14">
        <v>6</v>
      </c>
      <c r="B8" s="11" t="s">
        <v>125</v>
      </c>
      <c r="C8" s="12"/>
      <c r="D8" s="12"/>
      <c r="E8" s="16">
        <v>1020800</v>
      </c>
      <c r="F8" s="6"/>
      <c r="G8" s="13"/>
      <c r="H8" s="14">
        <v>6</v>
      </c>
      <c r="I8" s="11" t="s">
        <v>125</v>
      </c>
      <c r="J8" s="12"/>
      <c r="K8" s="12"/>
      <c r="L8" s="16">
        <v>1020800</v>
      </c>
      <c r="M8" s="13"/>
    </row>
    <row r="9" spans="1:15" ht="13.5" customHeight="1" x14ac:dyDescent="0.25">
      <c r="A9" s="14">
        <v>7</v>
      </c>
      <c r="B9" s="11" t="s">
        <v>127</v>
      </c>
      <c r="C9" s="12"/>
      <c r="D9" s="12"/>
      <c r="E9" s="16">
        <v>135000</v>
      </c>
      <c r="F9" s="6"/>
      <c r="G9" s="13"/>
      <c r="H9" s="14">
        <v>7</v>
      </c>
      <c r="I9" s="11" t="s">
        <v>127</v>
      </c>
      <c r="J9" s="12"/>
      <c r="K9" s="12"/>
      <c r="L9" s="16">
        <v>135000</v>
      </c>
      <c r="M9" s="13"/>
    </row>
    <row r="10" spans="1:15" ht="13.5" customHeight="1" x14ac:dyDescent="0.25">
      <c r="A10" s="14">
        <v>8</v>
      </c>
      <c r="B10" s="11" t="s">
        <v>10</v>
      </c>
      <c r="C10" s="12"/>
      <c r="D10" s="12"/>
      <c r="E10" s="65">
        <v>7193532</v>
      </c>
      <c r="F10" s="6"/>
      <c r="G10" s="13"/>
      <c r="H10" s="14">
        <v>8</v>
      </c>
      <c r="I10" s="11" t="s">
        <v>10</v>
      </c>
      <c r="J10" s="12"/>
      <c r="K10" s="12"/>
      <c r="L10" s="65">
        <v>10221949</v>
      </c>
      <c r="M10" s="13"/>
    </row>
    <row r="11" spans="1:15" ht="13.5" customHeight="1" x14ac:dyDescent="0.25">
      <c r="A11" s="14"/>
      <c r="B11" s="11"/>
      <c r="C11" s="12"/>
      <c r="D11" s="12"/>
      <c r="E11" s="66">
        <f>SUM(E3:E10)</f>
        <v>14159472</v>
      </c>
      <c r="F11" s="6"/>
      <c r="G11" s="13"/>
      <c r="H11" s="14"/>
      <c r="I11" s="12"/>
      <c r="J11" s="12"/>
      <c r="K11" s="12"/>
      <c r="L11" s="18">
        <f>SUM(L3:L10)</f>
        <v>19187889</v>
      </c>
      <c r="M11" s="13"/>
    </row>
    <row r="12" spans="1:15" ht="13.5" customHeight="1" x14ac:dyDescent="0.25">
      <c r="A12" s="14"/>
      <c r="B12" s="19" t="s">
        <v>73</v>
      </c>
      <c r="C12" s="19"/>
      <c r="D12" s="19"/>
      <c r="E12" s="6"/>
      <c r="F12" s="5">
        <f>F2-E11</f>
        <v>7840528</v>
      </c>
      <c r="G12" s="13"/>
      <c r="H12" s="14"/>
      <c r="I12" s="19"/>
      <c r="J12" s="19"/>
      <c r="K12" s="19"/>
      <c r="L12" s="6"/>
      <c r="M12" s="20">
        <f>M2-L11</f>
        <v>20812111</v>
      </c>
      <c r="O12" s="6"/>
    </row>
    <row r="13" spans="1:15" ht="7.5" customHeight="1" x14ac:dyDescent="0.25">
      <c r="A13" s="14"/>
      <c r="B13" s="15"/>
      <c r="C13" s="15"/>
      <c r="D13" s="15"/>
      <c r="E13" s="6"/>
      <c r="F13" s="6"/>
      <c r="G13" s="13"/>
      <c r="H13" s="14"/>
      <c r="I13" s="15"/>
      <c r="J13" s="15"/>
      <c r="K13" s="15"/>
      <c r="L13" s="6"/>
      <c r="M13" s="13"/>
    </row>
    <row r="14" spans="1:15" ht="12" customHeight="1" x14ac:dyDescent="0.25">
      <c r="A14" s="14"/>
      <c r="B14" s="8" t="s">
        <v>13</v>
      </c>
      <c r="C14" s="8"/>
      <c r="D14" s="15"/>
      <c r="E14" s="6"/>
      <c r="F14" s="6"/>
      <c r="G14" s="13"/>
      <c r="H14" s="14"/>
      <c r="I14" s="8" t="s">
        <v>13</v>
      </c>
      <c r="J14" s="8"/>
      <c r="K14" s="15"/>
      <c r="L14" s="6"/>
      <c r="M14" s="13"/>
    </row>
    <row r="15" spans="1:15" ht="15" customHeight="1" x14ac:dyDescent="0.25">
      <c r="A15" s="14"/>
      <c r="B15" s="8"/>
      <c r="C15" s="21" t="s">
        <v>14</v>
      </c>
      <c r="D15" s="12" t="s">
        <v>15</v>
      </c>
      <c r="E15" s="22" t="s">
        <v>16</v>
      </c>
      <c r="F15" s="6"/>
      <c r="G15" s="13"/>
      <c r="H15" s="14"/>
      <c r="I15" s="8"/>
      <c r="J15" s="21" t="s">
        <v>14</v>
      </c>
      <c r="K15" s="12" t="s">
        <v>15</v>
      </c>
      <c r="L15" s="22" t="s">
        <v>16</v>
      </c>
      <c r="M15" s="13"/>
      <c r="O15" s="6"/>
    </row>
    <row r="16" spans="1:15" ht="12.95" customHeight="1" x14ac:dyDescent="0.25">
      <c r="A16" s="14">
        <v>1</v>
      </c>
      <c r="B16" s="74" t="s">
        <v>17</v>
      </c>
      <c r="C16" s="68">
        <v>1</v>
      </c>
      <c r="D16" s="69">
        <v>2288880</v>
      </c>
      <c r="E16" s="69">
        <f>D16*C16</f>
        <v>2288880</v>
      </c>
      <c r="F16" s="6"/>
      <c r="G16" s="13"/>
      <c r="H16" s="14">
        <v>1</v>
      </c>
      <c r="I16" s="74" t="s">
        <v>17</v>
      </c>
      <c r="J16" s="68">
        <v>2</v>
      </c>
      <c r="K16" s="69">
        <v>2288880</v>
      </c>
      <c r="L16" s="69">
        <f>K16*J16</f>
        <v>4577760</v>
      </c>
      <c r="M16" s="13"/>
    </row>
    <row r="17" spans="1:13" ht="12.95" customHeight="1" x14ac:dyDescent="0.25">
      <c r="A17" s="14">
        <v>2</v>
      </c>
      <c r="B17" s="15" t="s">
        <v>18</v>
      </c>
      <c r="C17" s="23">
        <v>2</v>
      </c>
      <c r="D17" s="6">
        <v>14553</v>
      </c>
      <c r="E17" s="6">
        <f>D17*C17</f>
        <v>29106</v>
      </c>
      <c r="F17" s="6"/>
      <c r="G17" s="13"/>
      <c r="H17" s="14">
        <v>2</v>
      </c>
      <c r="I17" s="15" t="s">
        <v>18</v>
      </c>
      <c r="J17" s="23">
        <v>2</v>
      </c>
      <c r="K17" s="6">
        <v>14553</v>
      </c>
      <c r="L17" s="6">
        <f>K17*J17</f>
        <v>29106</v>
      </c>
      <c r="M17" s="13"/>
    </row>
    <row r="18" spans="1:13" ht="12.95" customHeight="1" x14ac:dyDescent="0.25">
      <c r="A18" s="14">
        <v>3</v>
      </c>
      <c r="B18" s="15" t="s">
        <v>19</v>
      </c>
      <c r="C18" s="23">
        <v>5</v>
      </c>
      <c r="D18" s="6">
        <v>8067</v>
      </c>
      <c r="E18" s="6">
        <f>D18*C18</f>
        <v>40335</v>
      </c>
      <c r="F18" s="6"/>
      <c r="G18" s="13"/>
      <c r="H18" s="14">
        <v>3</v>
      </c>
      <c r="I18" s="15" t="s">
        <v>19</v>
      </c>
      <c r="J18" s="23">
        <v>5</v>
      </c>
      <c r="K18" s="6">
        <v>8067</v>
      </c>
      <c r="L18" s="6">
        <f>K18*J18</f>
        <v>40335</v>
      </c>
      <c r="M18" s="13"/>
    </row>
    <row r="19" spans="1:13" ht="12.95" customHeight="1" x14ac:dyDescent="0.25">
      <c r="A19" s="14">
        <v>4</v>
      </c>
      <c r="B19" s="15" t="s">
        <v>20</v>
      </c>
      <c r="C19" s="24">
        <v>2</v>
      </c>
      <c r="D19" s="6">
        <v>60390</v>
      </c>
      <c r="E19" s="6">
        <f>D19*C19</f>
        <v>120780</v>
      </c>
      <c r="F19" s="6"/>
      <c r="G19" s="13"/>
      <c r="H19" s="14">
        <v>4</v>
      </c>
      <c r="I19" s="15" t="s">
        <v>20</v>
      </c>
      <c r="J19" s="24">
        <v>2</v>
      </c>
      <c r="K19" s="6">
        <v>60390</v>
      </c>
      <c r="L19" s="6">
        <f>K19*J19</f>
        <v>120780</v>
      </c>
      <c r="M19" s="13"/>
    </row>
    <row r="20" spans="1:13" ht="12.95" customHeight="1" x14ac:dyDescent="0.25">
      <c r="A20" s="14">
        <v>5</v>
      </c>
      <c r="B20" s="25" t="s">
        <v>21</v>
      </c>
      <c r="C20" s="26">
        <v>1</v>
      </c>
      <c r="D20" s="27">
        <v>8316</v>
      </c>
      <c r="E20" s="28">
        <f>C20*D20</f>
        <v>8316</v>
      </c>
      <c r="F20" s="6"/>
      <c r="G20" s="13"/>
      <c r="H20" s="14">
        <v>5</v>
      </c>
      <c r="I20" s="25" t="s">
        <v>21</v>
      </c>
      <c r="J20" s="26">
        <v>1</v>
      </c>
      <c r="K20" s="27">
        <v>8316</v>
      </c>
      <c r="L20" s="28">
        <f>J20*K20</f>
        <v>8316</v>
      </c>
      <c r="M20" s="13"/>
    </row>
    <row r="21" spans="1:13" ht="12.95" customHeight="1" x14ac:dyDescent="0.25">
      <c r="A21" s="14">
        <v>6</v>
      </c>
      <c r="B21" s="15" t="s">
        <v>22</v>
      </c>
      <c r="C21" s="23">
        <v>2</v>
      </c>
      <c r="D21" s="6">
        <v>206250</v>
      </c>
      <c r="E21" s="6">
        <f t="shared" ref="E21:E26" si="0">D21*C21</f>
        <v>412500</v>
      </c>
      <c r="F21" s="6"/>
      <c r="G21" s="13"/>
      <c r="H21" s="14">
        <v>6</v>
      </c>
      <c r="I21" s="15" t="s">
        <v>22</v>
      </c>
      <c r="J21" s="23">
        <v>2</v>
      </c>
      <c r="K21" s="6">
        <v>206250</v>
      </c>
      <c r="L21" s="6">
        <f t="shared" ref="L21:L26" si="1">K21*J21</f>
        <v>412500</v>
      </c>
      <c r="M21" s="13"/>
    </row>
    <row r="22" spans="1:13" ht="12.95" customHeight="1" x14ac:dyDescent="0.25">
      <c r="A22" s="14">
        <v>7</v>
      </c>
      <c r="B22" s="15" t="s">
        <v>23</v>
      </c>
      <c r="C22" s="23">
        <v>1</v>
      </c>
      <c r="D22" s="6">
        <v>66138</v>
      </c>
      <c r="E22" s="6">
        <f t="shared" si="0"/>
        <v>66138</v>
      </c>
      <c r="F22" s="6"/>
      <c r="G22" s="13"/>
      <c r="H22" s="14">
        <v>7</v>
      </c>
      <c r="I22" s="15" t="s">
        <v>23</v>
      </c>
      <c r="J22" s="23">
        <v>1</v>
      </c>
      <c r="K22" s="6">
        <v>66138</v>
      </c>
      <c r="L22" s="6">
        <f t="shared" si="1"/>
        <v>66138</v>
      </c>
      <c r="M22" s="13"/>
    </row>
    <row r="23" spans="1:13" ht="12.95" customHeight="1" x14ac:dyDescent="0.25">
      <c r="A23" s="14">
        <v>8</v>
      </c>
      <c r="B23" s="15" t="s">
        <v>24</v>
      </c>
      <c r="C23" s="23">
        <v>1</v>
      </c>
      <c r="D23" s="6">
        <v>32175</v>
      </c>
      <c r="E23" s="6">
        <f t="shared" si="0"/>
        <v>32175</v>
      </c>
      <c r="F23" s="6"/>
      <c r="G23" s="13"/>
      <c r="H23" s="14">
        <v>8</v>
      </c>
      <c r="I23" s="15" t="s">
        <v>24</v>
      </c>
      <c r="J23" s="23">
        <v>1</v>
      </c>
      <c r="K23" s="6">
        <v>32175</v>
      </c>
      <c r="L23" s="6">
        <f t="shared" si="1"/>
        <v>32175</v>
      </c>
      <c r="M23" s="13"/>
    </row>
    <row r="24" spans="1:13" ht="12.95" customHeight="1" x14ac:dyDescent="0.25">
      <c r="A24" s="14">
        <v>9</v>
      </c>
      <c r="B24" s="15" t="s">
        <v>25</v>
      </c>
      <c r="C24" s="23">
        <v>2</v>
      </c>
      <c r="D24" s="6">
        <v>11220</v>
      </c>
      <c r="E24" s="6">
        <f t="shared" si="0"/>
        <v>22440</v>
      </c>
      <c r="F24" s="6"/>
      <c r="G24" s="13"/>
      <c r="H24" s="14">
        <v>9</v>
      </c>
      <c r="I24" s="15" t="s">
        <v>25</v>
      </c>
      <c r="J24" s="23">
        <v>2</v>
      </c>
      <c r="K24" s="6">
        <v>11220</v>
      </c>
      <c r="L24" s="6">
        <f t="shared" si="1"/>
        <v>22440</v>
      </c>
      <c r="M24" s="13"/>
    </row>
    <row r="25" spans="1:13" ht="12.95" customHeight="1" x14ac:dyDescent="0.25">
      <c r="A25" s="14">
        <v>10</v>
      </c>
      <c r="B25" s="15" t="s">
        <v>26</v>
      </c>
      <c r="C25" s="23">
        <v>1</v>
      </c>
      <c r="D25" s="6">
        <v>8693</v>
      </c>
      <c r="E25" s="6">
        <f t="shared" si="0"/>
        <v>8693</v>
      </c>
      <c r="F25" s="6"/>
      <c r="G25" s="13"/>
      <c r="H25" s="14">
        <v>10</v>
      </c>
      <c r="I25" s="15" t="s">
        <v>26</v>
      </c>
      <c r="J25" s="23">
        <v>1</v>
      </c>
      <c r="K25" s="6">
        <v>8693</v>
      </c>
      <c r="L25" s="6">
        <f t="shared" si="1"/>
        <v>8693</v>
      </c>
      <c r="M25" s="13"/>
    </row>
    <row r="26" spans="1:13" ht="12.95" customHeight="1" x14ac:dyDescent="0.25">
      <c r="A26" s="14">
        <v>11</v>
      </c>
      <c r="B26" s="15" t="s">
        <v>27</v>
      </c>
      <c r="C26" s="23">
        <v>2</v>
      </c>
      <c r="D26" s="6">
        <v>7217</v>
      </c>
      <c r="E26" s="6">
        <f t="shared" si="0"/>
        <v>14434</v>
      </c>
      <c r="F26" s="6"/>
      <c r="G26" s="13"/>
      <c r="H26" s="14">
        <v>11</v>
      </c>
      <c r="I26" s="15" t="s">
        <v>27</v>
      </c>
      <c r="J26" s="23">
        <v>2</v>
      </c>
      <c r="K26" s="6">
        <v>7217</v>
      </c>
      <c r="L26" s="6">
        <f t="shared" si="1"/>
        <v>14434</v>
      </c>
      <c r="M26" s="13"/>
    </row>
    <row r="27" spans="1:13" ht="12.95" customHeight="1" x14ac:dyDescent="0.25">
      <c r="A27" s="14">
        <v>12</v>
      </c>
      <c r="B27" s="29" t="s">
        <v>28</v>
      </c>
      <c r="C27" s="33" t="s">
        <v>40</v>
      </c>
      <c r="D27" s="6">
        <v>108240</v>
      </c>
      <c r="E27" s="6">
        <f>D27/3</f>
        <v>36080</v>
      </c>
      <c r="F27" s="6"/>
      <c r="G27" s="13"/>
      <c r="H27" s="14">
        <v>12</v>
      </c>
      <c r="I27" s="29" t="s">
        <v>28</v>
      </c>
      <c r="J27" s="33" t="s">
        <v>40</v>
      </c>
      <c r="K27" s="6">
        <v>108240</v>
      </c>
      <c r="L27" s="6">
        <v>58080</v>
      </c>
      <c r="M27" s="13"/>
    </row>
    <row r="28" spans="1:13" ht="12.95" customHeight="1" x14ac:dyDescent="0.25">
      <c r="A28" s="14">
        <v>13</v>
      </c>
      <c r="B28" s="29" t="s">
        <v>29</v>
      </c>
      <c r="C28" s="31" t="s">
        <v>40</v>
      </c>
      <c r="D28" s="6">
        <v>285120</v>
      </c>
      <c r="E28" s="6">
        <f>D28/3</f>
        <v>95040</v>
      </c>
      <c r="F28" s="6"/>
      <c r="G28" s="13"/>
      <c r="H28" s="14">
        <v>13</v>
      </c>
      <c r="I28" s="29" t="s">
        <v>29</v>
      </c>
      <c r="J28" s="31" t="s">
        <v>40</v>
      </c>
      <c r="K28" s="6">
        <v>285120</v>
      </c>
      <c r="L28" s="6">
        <v>152240</v>
      </c>
      <c r="M28" s="13"/>
    </row>
    <row r="29" spans="1:13" ht="12.95" customHeight="1" x14ac:dyDescent="0.25">
      <c r="A29" s="14">
        <v>14</v>
      </c>
      <c r="B29" s="30" t="s">
        <v>30</v>
      </c>
      <c r="C29" s="23">
        <v>4</v>
      </c>
      <c r="D29" s="6">
        <v>13860</v>
      </c>
      <c r="E29" s="6">
        <f>D29*C29</f>
        <v>55440</v>
      </c>
      <c r="F29" s="6"/>
      <c r="G29" s="13"/>
      <c r="H29" s="14">
        <v>14</v>
      </c>
      <c r="I29" s="30" t="s">
        <v>30</v>
      </c>
      <c r="J29" s="23">
        <v>4</v>
      </c>
      <c r="K29" s="6">
        <v>13860</v>
      </c>
      <c r="L29" s="6">
        <f>K29*J29</f>
        <v>55440</v>
      </c>
      <c r="M29" s="13"/>
    </row>
    <row r="30" spans="1:13" ht="12.95" customHeight="1" x14ac:dyDescent="0.25">
      <c r="A30" s="14">
        <v>15</v>
      </c>
      <c r="B30" s="30" t="s">
        <v>31</v>
      </c>
      <c r="C30" s="31" t="s">
        <v>32</v>
      </c>
      <c r="D30" s="6">
        <v>25410</v>
      </c>
      <c r="E30" s="6">
        <f>D30/25*2</f>
        <v>2032.8</v>
      </c>
      <c r="F30" s="6"/>
      <c r="G30" s="13"/>
      <c r="H30" s="14">
        <v>15</v>
      </c>
      <c r="I30" s="30" t="s">
        <v>31</v>
      </c>
      <c r="J30" s="31" t="s">
        <v>51</v>
      </c>
      <c r="K30" s="6">
        <v>25410</v>
      </c>
      <c r="L30" s="6">
        <f>K30/10</f>
        <v>2541</v>
      </c>
      <c r="M30" s="13"/>
    </row>
    <row r="31" spans="1:13" ht="12.95" customHeight="1" x14ac:dyDescent="0.25">
      <c r="A31" s="14">
        <v>16</v>
      </c>
      <c r="B31" s="30" t="s">
        <v>33</v>
      </c>
      <c r="C31" s="23">
        <v>3</v>
      </c>
      <c r="D31" s="6">
        <v>653</v>
      </c>
      <c r="E31" s="6">
        <f>D31*C31</f>
        <v>1959</v>
      </c>
      <c r="F31" s="6"/>
      <c r="G31" s="13"/>
      <c r="H31" s="14">
        <v>16</v>
      </c>
      <c r="I31" s="30" t="s">
        <v>33</v>
      </c>
      <c r="J31" s="23">
        <v>3</v>
      </c>
      <c r="K31" s="6">
        <v>653</v>
      </c>
      <c r="L31" s="6">
        <f>K31*J31</f>
        <v>1959</v>
      </c>
      <c r="M31" s="13"/>
    </row>
    <row r="32" spans="1:13" ht="12.95" customHeight="1" x14ac:dyDescent="0.25">
      <c r="A32" s="14">
        <v>17</v>
      </c>
      <c r="B32" s="30" t="s">
        <v>111</v>
      </c>
      <c r="C32" s="31" t="s">
        <v>112</v>
      </c>
      <c r="D32" s="6">
        <v>1054350</v>
      </c>
      <c r="E32" s="125">
        <f>D32/100</f>
        <v>10543.5</v>
      </c>
      <c r="F32" s="6"/>
      <c r="G32" s="13"/>
      <c r="H32" s="14">
        <v>17</v>
      </c>
      <c r="I32" s="30" t="s">
        <v>34</v>
      </c>
      <c r="J32" s="31" t="s">
        <v>112</v>
      </c>
      <c r="K32" s="6">
        <v>1054350</v>
      </c>
      <c r="L32" s="70">
        <f>K32/100</f>
        <v>10543.5</v>
      </c>
      <c r="M32" s="13"/>
    </row>
    <row r="33" spans="1:13" ht="12.95" customHeight="1" x14ac:dyDescent="0.25">
      <c r="A33" s="14">
        <v>18</v>
      </c>
      <c r="B33" s="29" t="s">
        <v>35</v>
      </c>
      <c r="C33" s="33" t="s">
        <v>51</v>
      </c>
      <c r="D33" s="6">
        <v>17339</v>
      </c>
      <c r="E33" s="70">
        <f>D33/10</f>
        <v>1733.9</v>
      </c>
      <c r="F33" s="6"/>
      <c r="G33" s="13"/>
      <c r="H33" s="14">
        <v>18</v>
      </c>
      <c r="I33" s="29" t="s">
        <v>35</v>
      </c>
      <c r="J33" s="33" t="s">
        <v>51</v>
      </c>
      <c r="K33" s="6">
        <v>17339</v>
      </c>
      <c r="L33" s="70">
        <f>K33/10</f>
        <v>1733.9</v>
      </c>
      <c r="M33" s="13"/>
    </row>
    <row r="34" spans="1:13" ht="12.95" customHeight="1" x14ac:dyDescent="0.25">
      <c r="A34" s="14">
        <v>19</v>
      </c>
      <c r="B34" s="30" t="s">
        <v>36</v>
      </c>
      <c r="C34" s="32">
        <v>3</v>
      </c>
      <c r="D34" s="6">
        <v>76</v>
      </c>
      <c r="E34" s="6">
        <f>C34*D34</f>
        <v>228</v>
      </c>
      <c r="F34" s="6"/>
      <c r="G34" s="13"/>
      <c r="H34" s="14">
        <v>19</v>
      </c>
      <c r="I34" s="30" t="s">
        <v>36</v>
      </c>
      <c r="J34" s="32">
        <v>3</v>
      </c>
      <c r="K34" s="6">
        <v>76</v>
      </c>
      <c r="L34" s="6">
        <f>J34*K34</f>
        <v>228</v>
      </c>
      <c r="M34" s="13"/>
    </row>
    <row r="35" spans="1:13" ht="12.95" customHeight="1" x14ac:dyDescent="0.25">
      <c r="A35" s="14">
        <v>20</v>
      </c>
      <c r="B35" s="30" t="s">
        <v>38</v>
      </c>
      <c r="C35" s="32" t="s">
        <v>40</v>
      </c>
      <c r="D35" s="6">
        <v>18769</v>
      </c>
      <c r="E35" s="6">
        <f>D35/6</f>
        <v>3128.1666666666665</v>
      </c>
      <c r="F35" s="6"/>
      <c r="G35" s="13"/>
      <c r="H35" s="14">
        <v>20</v>
      </c>
      <c r="I35" s="30" t="s">
        <v>38</v>
      </c>
      <c r="J35" s="32" t="s">
        <v>40</v>
      </c>
      <c r="K35" s="6">
        <v>18769</v>
      </c>
      <c r="L35" s="70">
        <f>K35/3</f>
        <v>6256.333333333333</v>
      </c>
      <c r="M35" s="13"/>
    </row>
    <row r="36" spans="1:13" ht="12.95" customHeight="1" x14ac:dyDescent="0.25">
      <c r="A36" s="14">
        <v>21</v>
      </c>
      <c r="B36" s="30" t="s">
        <v>39</v>
      </c>
      <c r="C36" s="33" t="s">
        <v>113</v>
      </c>
      <c r="D36" s="6">
        <v>163032</v>
      </c>
      <c r="E36" s="6">
        <f>D36/4</f>
        <v>40758</v>
      </c>
      <c r="F36" s="6"/>
      <c r="G36" s="13"/>
      <c r="H36" s="14">
        <v>21</v>
      </c>
      <c r="I36" s="30" t="s">
        <v>39</v>
      </c>
      <c r="J36" s="33" t="s">
        <v>113</v>
      </c>
      <c r="K36" s="6">
        <v>163032</v>
      </c>
      <c r="L36" s="6">
        <f>K36/4</f>
        <v>40758</v>
      </c>
      <c r="M36" s="13"/>
    </row>
    <row r="37" spans="1:13" ht="12.95" customHeight="1" x14ac:dyDescent="0.25">
      <c r="A37" s="14">
        <v>22</v>
      </c>
      <c r="B37" s="15" t="s">
        <v>76</v>
      </c>
      <c r="C37" s="71" t="s">
        <v>77</v>
      </c>
      <c r="D37" s="69">
        <v>70001580</v>
      </c>
      <c r="E37" s="73">
        <f>F37*C37</f>
        <v>700015.8</v>
      </c>
      <c r="F37" s="70">
        <f>D37/100</f>
        <v>700015.8</v>
      </c>
      <c r="G37" s="13"/>
      <c r="H37" s="14">
        <v>22</v>
      </c>
      <c r="I37" s="15" t="s">
        <v>114</v>
      </c>
      <c r="J37" s="71" t="s">
        <v>47</v>
      </c>
      <c r="K37" s="69">
        <v>70001580</v>
      </c>
      <c r="L37" s="69">
        <f>J37*M37</f>
        <v>1400031.6</v>
      </c>
      <c r="M37" s="126">
        <f>K37/100</f>
        <v>700015.8</v>
      </c>
    </row>
    <row r="38" spans="1:13" ht="12.95" customHeight="1" x14ac:dyDescent="0.25">
      <c r="A38" s="14">
        <v>23</v>
      </c>
      <c r="B38" s="15" t="s">
        <v>78</v>
      </c>
      <c r="C38" s="71" t="s">
        <v>77</v>
      </c>
      <c r="D38" s="69">
        <v>33379500</v>
      </c>
      <c r="E38" s="73">
        <f>F38*C38</f>
        <v>123171.58671586716</v>
      </c>
      <c r="F38" s="70">
        <f>D38/271</f>
        <v>123171.58671586716</v>
      </c>
      <c r="G38" s="13"/>
      <c r="H38" s="14">
        <v>23</v>
      </c>
      <c r="I38" s="15" t="s">
        <v>115</v>
      </c>
      <c r="J38" s="71" t="s">
        <v>47</v>
      </c>
      <c r="K38" s="69">
        <v>33379500</v>
      </c>
      <c r="L38" s="73">
        <f>M38*J38</f>
        <v>246343.17343173432</v>
      </c>
      <c r="M38" s="126">
        <f>K38/271</f>
        <v>123171.58671586716</v>
      </c>
    </row>
    <row r="39" spans="1:13" ht="12.95" customHeight="1" x14ac:dyDescent="0.25">
      <c r="A39" s="14">
        <v>24</v>
      </c>
      <c r="B39" s="15" t="s">
        <v>44</v>
      </c>
      <c r="C39" s="23">
        <v>1</v>
      </c>
      <c r="D39" s="6">
        <v>1337</v>
      </c>
      <c r="E39" s="6">
        <f>D39*C39</f>
        <v>1337</v>
      </c>
      <c r="F39" s="6"/>
      <c r="G39" s="13"/>
      <c r="H39" s="14">
        <v>24</v>
      </c>
      <c r="I39" s="15" t="s">
        <v>44</v>
      </c>
      <c r="J39" s="23">
        <v>1</v>
      </c>
      <c r="K39" s="6">
        <v>1337</v>
      </c>
      <c r="L39" s="6">
        <f>K39*J39</f>
        <v>1337</v>
      </c>
      <c r="M39" s="13"/>
    </row>
    <row r="40" spans="1:13" ht="12.95" customHeight="1" x14ac:dyDescent="0.25">
      <c r="A40" s="14">
        <v>25</v>
      </c>
      <c r="B40" s="15" t="s">
        <v>45</v>
      </c>
      <c r="C40" s="23">
        <v>1</v>
      </c>
      <c r="D40" s="6">
        <v>708</v>
      </c>
      <c r="E40" s="6">
        <f>D40*C40</f>
        <v>708</v>
      </c>
      <c r="F40" s="6"/>
      <c r="G40" s="34"/>
      <c r="H40" s="14">
        <v>25</v>
      </c>
      <c r="I40" s="15" t="s">
        <v>45</v>
      </c>
      <c r="J40" s="23">
        <v>1</v>
      </c>
      <c r="K40" s="6">
        <v>708</v>
      </c>
      <c r="L40" s="6">
        <f>K40*J40</f>
        <v>708</v>
      </c>
      <c r="M40" s="13"/>
    </row>
    <row r="41" spans="1:13" ht="12.95" customHeight="1" x14ac:dyDescent="0.25">
      <c r="A41" s="14">
        <v>26</v>
      </c>
      <c r="B41" s="15" t="s">
        <v>46</v>
      </c>
      <c r="C41" s="23">
        <v>1</v>
      </c>
      <c r="D41" s="6">
        <v>67500</v>
      </c>
      <c r="E41" s="6">
        <f>D41/12</f>
        <v>5625</v>
      </c>
      <c r="F41" s="6"/>
      <c r="G41" s="34"/>
      <c r="H41" s="14">
        <v>26</v>
      </c>
      <c r="I41" s="15" t="s">
        <v>46</v>
      </c>
      <c r="J41" s="31" t="s">
        <v>42</v>
      </c>
      <c r="K41" s="6">
        <v>67500</v>
      </c>
      <c r="L41" s="6">
        <f>K41/12</f>
        <v>5625</v>
      </c>
      <c r="M41" s="13"/>
    </row>
    <row r="42" spans="1:13" ht="12.95" customHeight="1" x14ac:dyDescent="0.25">
      <c r="A42" s="14">
        <v>27</v>
      </c>
      <c r="B42" s="15" t="s">
        <v>49</v>
      </c>
      <c r="C42" s="31" t="s">
        <v>79</v>
      </c>
      <c r="D42" s="6">
        <v>92219</v>
      </c>
      <c r="E42" s="70">
        <f>D42/5</f>
        <v>18443.8</v>
      </c>
      <c r="F42" s="6"/>
      <c r="G42" s="34"/>
      <c r="H42" s="14">
        <v>27</v>
      </c>
      <c r="I42" s="15" t="s">
        <v>49</v>
      </c>
      <c r="J42" s="31" t="s">
        <v>79</v>
      </c>
      <c r="K42" s="6">
        <v>92219</v>
      </c>
      <c r="L42" s="70">
        <f>K42/5</f>
        <v>18443.8</v>
      </c>
      <c r="M42" s="13"/>
    </row>
    <row r="43" spans="1:13" ht="12.95" customHeight="1" x14ac:dyDescent="0.25">
      <c r="A43" s="14">
        <v>28</v>
      </c>
      <c r="B43" s="74" t="s">
        <v>116</v>
      </c>
      <c r="C43" s="75">
        <v>1</v>
      </c>
      <c r="D43" s="69">
        <v>3051840</v>
      </c>
      <c r="E43" s="127">
        <f>C43*D43</f>
        <v>3051840</v>
      </c>
      <c r="F43" s="6"/>
      <c r="G43" s="34"/>
      <c r="H43" s="14">
        <v>28</v>
      </c>
      <c r="I43" s="74" t="s">
        <v>116</v>
      </c>
      <c r="J43" s="75">
        <v>2</v>
      </c>
      <c r="K43" s="69">
        <v>3051840</v>
      </c>
      <c r="L43" s="127">
        <f>J43*K43</f>
        <v>6103680</v>
      </c>
      <c r="M43" s="13"/>
    </row>
    <row r="44" spans="1:13" ht="12.95" customHeight="1" x14ac:dyDescent="0.25">
      <c r="A44" s="14">
        <v>29</v>
      </c>
      <c r="B44" s="38" t="s">
        <v>81</v>
      </c>
      <c r="C44" s="35">
        <v>1</v>
      </c>
      <c r="D44" s="6">
        <v>0</v>
      </c>
      <c r="E44" s="36">
        <f>D44/10</f>
        <v>0</v>
      </c>
      <c r="F44" s="6"/>
      <c r="G44" s="34"/>
      <c r="H44" s="14">
        <v>29</v>
      </c>
      <c r="I44" s="38" t="s">
        <v>81</v>
      </c>
      <c r="J44" s="35">
        <v>1</v>
      </c>
      <c r="K44" s="6">
        <v>0</v>
      </c>
      <c r="L44" s="36">
        <f>K44/10</f>
        <v>0</v>
      </c>
      <c r="M44" s="13"/>
    </row>
    <row r="45" spans="1:13" ht="12.95" customHeight="1" x14ac:dyDescent="0.25">
      <c r="A45" s="14">
        <v>30</v>
      </c>
      <c r="B45" s="15" t="s">
        <v>53</v>
      </c>
      <c r="C45" s="35" t="s">
        <v>50</v>
      </c>
      <c r="D45" s="6">
        <v>21450</v>
      </c>
      <c r="E45" s="36">
        <f>D45/13</f>
        <v>1650</v>
      </c>
      <c r="F45" s="6"/>
      <c r="G45" s="34"/>
      <c r="H45" s="14">
        <v>30</v>
      </c>
      <c r="I45" s="15" t="s">
        <v>53</v>
      </c>
      <c r="J45" s="35" t="s">
        <v>50</v>
      </c>
      <c r="K45" s="6">
        <v>21450</v>
      </c>
      <c r="L45" s="36">
        <f>K45/13</f>
        <v>1650</v>
      </c>
      <c r="M45" s="13"/>
    </row>
    <row r="46" spans="1:13" ht="12.95" customHeight="1" x14ac:dyDescent="0.25">
      <c r="A46" s="14">
        <v>31</v>
      </c>
      <c r="B46" s="78" t="s">
        <v>117</v>
      </c>
      <c r="C46" s="35">
        <v>1</v>
      </c>
      <c r="D46" s="6">
        <v>2400000</v>
      </c>
      <c r="E46" s="36">
        <v>2400000</v>
      </c>
      <c r="F46" s="6"/>
      <c r="G46" s="34"/>
      <c r="H46" s="14">
        <v>31</v>
      </c>
      <c r="I46" s="78" t="s">
        <v>117</v>
      </c>
      <c r="J46" s="35">
        <v>1</v>
      </c>
      <c r="K46" s="6">
        <v>2400000</v>
      </c>
      <c r="L46" s="36">
        <f>J46*K46</f>
        <v>2400000</v>
      </c>
      <c r="M46" s="13"/>
    </row>
    <row r="47" spans="1:13" ht="13.5" customHeight="1" x14ac:dyDescent="0.25">
      <c r="A47" s="10"/>
      <c r="B47" s="12" t="s">
        <v>54</v>
      </c>
      <c r="C47" s="12"/>
      <c r="D47" s="18"/>
      <c r="E47" s="43">
        <f>SUM(E16:E46)</f>
        <v>9593531.5533825327</v>
      </c>
      <c r="F47" s="6"/>
      <c r="G47" s="34"/>
      <c r="H47" s="10"/>
      <c r="I47" s="12" t="s">
        <v>54</v>
      </c>
      <c r="J47" s="12"/>
      <c r="K47" s="18"/>
      <c r="L47" s="43">
        <f>SUM(L16:L46)</f>
        <v>15840275.306765068</v>
      </c>
      <c r="M47" s="13"/>
    </row>
    <row r="48" spans="1:13" ht="12.75" customHeight="1" x14ac:dyDescent="0.25">
      <c r="A48" s="45"/>
      <c r="B48" s="46"/>
      <c r="C48" s="47"/>
      <c r="D48" s="48"/>
      <c r="E48" s="48"/>
      <c r="F48" s="5"/>
      <c r="G48" s="49"/>
      <c r="H48" s="45"/>
      <c r="I48" s="46"/>
      <c r="J48" s="50"/>
      <c r="K48" s="48"/>
      <c r="L48" s="48" t="s">
        <v>118</v>
      </c>
      <c r="M48" s="51"/>
    </row>
    <row r="49" spans="2:12" x14ac:dyDescent="0.25">
      <c r="B49" s="79"/>
      <c r="C49" s="80"/>
      <c r="D49" s="81"/>
      <c r="E49" s="81"/>
      <c r="F49" s="53"/>
      <c r="L49" s="54"/>
    </row>
    <row r="50" spans="2:12" x14ac:dyDescent="0.25">
      <c r="B50" s="79"/>
      <c r="C50" s="80"/>
      <c r="D50" s="81"/>
      <c r="E50" s="81"/>
      <c r="F50" s="53"/>
      <c r="L50" s="54"/>
    </row>
    <row r="51" spans="2:12" x14ac:dyDescent="0.25">
      <c r="B51" s="79"/>
      <c r="C51" s="80"/>
      <c r="D51" s="81"/>
      <c r="E51" s="81"/>
      <c r="F51" s="53"/>
      <c r="L51" s="54"/>
    </row>
    <row r="52" spans="2:12" x14ac:dyDescent="0.25">
      <c r="B52" s="79"/>
      <c r="C52" s="80"/>
      <c r="D52" s="81"/>
      <c r="E52" s="81"/>
      <c r="F52" s="53"/>
      <c r="L52" s="54"/>
    </row>
    <row r="53" spans="2:12" x14ac:dyDescent="0.25">
      <c r="B53" s="79"/>
      <c r="C53" s="80"/>
      <c r="D53" s="81"/>
      <c r="E53" s="81"/>
      <c r="F53" s="53"/>
      <c r="L53" s="54"/>
    </row>
    <row r="54" spans="2:12" x14ac:dyDescent="0.25">
      <c r="B54" s="79"/>
      <c r="C54" s="80"/>
      <c r="D54" s="81"/>
      <c r="E54" s="81"/>
      <c r="F54" s="53"/>
      <c r="L54" s="54"/>
    </row>
    <row r="55" spans="2:12" x14ac:dyDescent="0.25">
      <c r="B55" s="79"/>
      <c r="C55" s="80"/>
      <c r="D55" s="81"/>
      <c r="E55" s="81"/>
      <c r="F55" s="53"/>
      <c r="L55" s="54"/>
    </row>
    <row r="56" spans="2:12" x14ac:dyDescent="0.25">
      <c r="B56" s="79"/>
      <c r="C56" s="80"/>
      <c r="D56" s="81"/>
      <c r="E56" s="81"/>
      <c r="F56" s="53"/>
      <c r="L56" s="54"/>
    </row>
    <row r="57" spans="2:12" ht="21" customHeight="1" x14ac:dyDescent="0.25">
      <c r="B57" s="55"/>
    </row>
  </sheetData>
  <pageMargins left="0.118110236220472" right="0.196850393700787" top="0.118110236220472" bottom="0.23622047244094499" header="0.118110236220472" footer="0.15748031496063"/>
  <pageSetup paperSize="9" scale="8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0" zoomScaleNormal="110" workbookViewId="0">
      <selection activeCell="E15" sqref="E15"/>
    </sheetView>
  </sheetViews>
  <sheetFormatPr defaultRowHeight="15" x14ac:dyDescent="0.25"/>
  <cols>
    <col min="1" max="1" width="3.5703125" style="82" bestFit="1" customWidth="1"/>
    <col min="2" max="2" width="27.140625" style="82" bestFit="1" customWidth="1"/>
    <col min="3" max="3" width="4.7109375" style="82" customWidth="1"/>
    <col min="4" max="4" width="9.140625" style="82" hidden="1" customWidth="1"/>
    <col min="5" max="5" width="11.5703125" style="82" bestFit="1" customWidth="1"/>
    <col min="6" max="6" width="11.42578125" style="82" customWidth="1"/>
    <col min="7" max="7" width="60.28515625" style="82" hidden="1" customWidth="1"/>
    <col min="8" max="8" width="9" style="82" bestFit="1" customWidth="1"/>
    <col min="9" max="10" width="14.7109375" style="82" bestFit="1" customWidth="1"/>
    <col min="11" max="256" width="9.140625" style="82"/>
    <col min="257" max="257" width="3.5703125" style="82" bestFit="1" customWidth="1"/>
    <col min="258" max="258" width="27.140625" style="82" bestFit="1" customWidth="1"/>
    <col min="259" max="259" width="4.7109375" style="82" customWidth="1"/>
    <col min="260" max="260" width="0" style="82" hidden="1" customWidth="1"/>
    <col min="261" max="261" width="11.5703125" style="82" bestFit="1" customWidth="1"/>
    <col min="262" max="262" width="11.42578125" style="82" customWidth="1"/>
    <col min="263" max="263" width="0" style="82" hidden="1" customWidth="1"/>
    <col min="264" max="264" width="9" style="82" bestFit="1" customWidth="1"/>
    <col min="265" max="266" width="14.7109375" style="82" bestFit="1" customWidth="1"/>
    <col min="267" max="512" width="9.140625" style="82"/>
    <col min="513" max="513" width="3.5703125" style="82" bestFit="1" customWidth="1"/>
    <col min="514" max="514" width="27.140625" style="82" bestFit="1" customWidth="1"/>
    <col min="515" max="515" width="4.7109375" style="82" customWidth="1"/>
    <col min="516" max="516" width="0" style="82" hidden="1" customWidth="1"/>
    <col min="517" max="517" width="11.5703125" style="82" bestFit="1" customWidth="1"/>
    <col min="518" max="518" width="11.42578125" style="82" customWidth="1"/>
    <col min="519" max="519" width="0" style="82" hidden="1" customWidth="1"/>
    <col min="520" max="520" width="9" style="82" bestFit="1" customWidth="1"/>
    <col min="521" max="522" width="14.7109375" style="82" bestFit="1" customWidth="1"/>
    <col min="523" max="768" width="9.140625" style="82"/>
    <col min="769" max="769" width="3.5703125" style="82" bestFit="1" customWidth="1"/>
    <col min="770" max="770" width="27.140625" style="82" bestFit="1" customWidth="1"/>
    <col min="771" max="771" width="4.7109375" style="82" customWidth="1"/>
    <col min="772" max="772" width="0" style="82" hidden="1" customWidth="1"/>
    <col min="773" max="773" width="11.5703125" style="82" bestFit="1" customWidth="1"/>
    <col min="774" max="774" width="11.42578125" style="82" customWidth="1"/>
    <col min="775" max="775" width="0" style="82" hidden="1" customWidth="1"/>
    <col min="776" max="776" width="9" style="82" bestFit="1" customWidth="1"/>
    <col min="777" max="778" width="14.7109375" style="82" bestFit="1" customWidth="1"/>
    <col min="779" max="1024" width="9.140625" style="82"/>
    <col min="1025" max="1025" width="3.5703125" style="82" bestFit="1" customWidth="1"/>
    <col min="1026" max="1026" width="27.140625" style="82" bestFit="1" customWidth="1"/>
    <col min="1027" max="1027" width="4.7109375" style="82" customWidth="1"/>
    <col min="1028" max="1028" width="0" style="82" hidden="1" customWidth="1"/>
    <col min="1029" max="1029" width="11.5703125" style="82" bestFit="1" customWidth="1"/>
    <col min="1030" max="1030" width="11.42578125" style="82" customWidth="1"/>
    <col min="1031" max="1031" width="0" style="82" hidden="1" customWidth="1"/>
    <col min="1032" max="1032" width="9" style="82" bestFit="1" customWidth="1"/>
    <col min="1033" max="1034" width="14.7109375" style="82" bestFit="1" customWidth="1"/>
    <col min="1035" max="1280" width="9.140625" style="82"/>
    <col min="1281" max="1281" width="3.5703125" style="82" bestFit="1" customWidth="1"/>
    <col min="1282" max="1282" width="27.140625" style="82" bestFit="1" customWidth="1"/>
    <col min="1283" max="1283" width="4.7109375" style="82" customWidth="1"/>
    <col min="1284" max="1284" width="0" style="82" hidden="1" customWidth="1"/>
    <col min="1285" max="1285" width="11.5703125" style="82" bestFit="1" customWidth="1"/>
    <col min="1286" max="1286" width="11.42578125" style="82" customWidth="1"/>
    <col min="1287" max="1287" width="0" style="82" hidden="1" customWidth="1"/>
    <col min="1288" max="1288" width="9" style="82" bestFit="1" customWidth="1"/>
    <col min="1289" max="1290" width="14.7109375" style="82" bestFit="1" customWidth="1"/>
    <col min="1291" max="1536" width="9.140625" style="82"/>
    <col min="1537" max="1537" width="3.5703125" style="82" bestFit="1" customWidth="1"/>
    <col min="1538" max="1538" width="27.140625" style="82" bestFit="1" customWidth="1"/>
    <col min="1539" max="1539" width="4.7109375" style="82" customWidth="1"/>
    <col min="1540" max="1540" width="0" style="82" hidden="1" customWidth="1"/>
    <col min="1541" max="1541" width="11.5703125" style="82" bestFit="1" customWidth="1"/>
    <col min="1542" max="1542" width="11.42578125" style="82" customWidth="1"/>
    <col min="1543" max="1543" width="0" style="82" hidden="1" customWidth="1"/>
    <col min="1544" max="1544" width="9" style="82" bestFit="1" customWidth="1"/>
    <col min="1545" max="1546" width="14.7109375" style="82" bestFit="1" customWidth="1"/>
    <col min="1547" max="1792" width="9.140625" style="82"/>
    <col min="1793" max="1793" width="3.5703125" style="82" bestFit="1" customWidth="1"/>
    <col min="1794" max="1794" width="27.140625" style="82" bestFit="1" customWidth="1"/>
    <col min="1795" max="1795" width="4.7109375" style="82" customWidth="1"/>
    <col min="1796" max="1796" width="0" style="82" hidden="1" customWidth="1"/>
    <col min="1797" max="1797" width="11.5703125" style="82" bestFit="1" customWidth="1"/>
    <col min="1798" max="1798" width="11.42578125" style="82" customWidth="1"/>
    <col min="1799" max="1799" width="0" style="82" hidden="1" customWidth="1"/>
    <col min="1800" max="1800" width="9" style="82" bestFit="1" customWidth="1"/>
    <col min="1801" max="1802" width="14.7109375" style="82" bestFit="1" customWidth="1"/>
    <col min="1803" max="2048" width="9.140625" style="82"/>
    <col min="2049" max="2049" width="3.5703125" style="82" bestFit="1" customWidth="1"/>
    <col min="2050" max="2050" width="27.140625" style="82" bestFit="1" customWidth="1"/>
    <col min="2051" max="2051" width="4.7109375" style="82" customWidth="1"/>
    <col min="2052" max="2052" width="0" style="82" hidden="1" customWidth="1"/>
    <col min="2053" max="2053" width="11.5703125" style="82" bestFit="1" customWidth="1"/>
    <col min="2054" max="2054" width="11.42578125" style="82" customWidth="1"/>
    <col min="2055" max="2055" width="0" style="82" hidden="1" customWidth="1"/>
    <col min="2056" max="2056" width="9" style="82" bestFit="1" customWidth="1"/>
    <col min="2057" max="2058" width="14.7109375" style="82" bestFit="1" customWidth="1"/>
    <col min="2059" max="2304" width="9.140625" style="82"/>
    <col min="2305" max="2305" width="3.5703125" style="82" bestFit="1" customWidth="1"/>
    <col min="2306" max="2306" width="27.140625" style="82" bestFit="1" customWidth="1"/>
    <col min="2307" max="2307" width="4.7109375" style="82" customWidth="1"/>
    <col min="2308" max="2308" width="0" style="82" hidden="1" customWidth="1"/>
    <col min="2309" max="2309" width="11.5703125" style="82" bestFit="1" customWidth="1"/>
    <col min="2310" max="2310" width="11.42578125" style="82" customWidth="1"/>
    <col min="2311" max="2311" width="0" style="82" hidden="1" customWidth="1"/>
    <col min="2312" max="2312" width="9" style="82" bestFit="1" customWidth="1"/>
    <col min="2313" max="2314" width="14.7109375" style="82" bestFit="1" customWidth="1"/>
    <col min="2315" max="2560" width="9.140625" style="82"/>
    <col min="2561" max="2561" width="3.5703125" style="82" bestFit="1" customWidth="1"/>
    <col min="2562" max="2562" width="27.140625" style="82" bestFit="1" customWidth="1"/>
    <col min="2563" max="2563" width="4.7109375" style="82" customWidth="1"/>
    <col min="2564" max="2564" width="0" style="82" hidden="1" customWidth="1"/>
    <col min="2565" max="2565" width="11.5703125" style="82" bestFit="1" customWidth="1"/>
    <col min="2566" max="2566" width="11.42578125" style="82" customWidth="1"/>
    <col min="2567" max="2567" width="0" style="82" hidden="1" customWidth="1"/>
    <col min="2568" max="2568" width="9" style="82" bestFit="1" customWidth="1"/>
    <col min="2569" max="2570" width="14.7109375" style="82" bestFit="1" customWidth="1"/>
    <col min="2571" max="2816" width="9.140625" style="82"/>
    <col min="2817" max="2817" width="3.5703125" style="82" bestFit="1" customWidth="1"/>
    <col min="2818" max="2818" width="27.140625" style="82" bestFit="1" customWidth="1"/>
    <col min="2819" max="2819" width="4.7109375" style="82" customWidth="1"/>
    <col min="2820" max="2820" width="0" style="82" hidden="1" customWidth="1"/>
    <col min="2821" max="2821" width="11.5703125" style="82" bestFit="1" customWidth="1"/>
    <col min="2822" max="2822" width="11.42578125" style="82" customWidth="1"/>
    <col min="2823" max="2823" width="0" style="82" hidden="1" customWidth="1"/>
    <col min="2824" max="2824" width="9" style="82" bestFit="1" customWidth="1"/>
    <col min="2825" max="2826" width="14.7109375" style="82" bestFit="1" customWidth="1"/>
    <col min="2827" max="3072" width="9.140625" style="82"/>
    <col min="3073" max="3073" width="3.5703125" style="82" bestFit="1" customWidth="1"/>
    <col min="3074" max="3074" width="27.140625" style="82" bestFit="1" customWidth="1"/>
    <col min="3075" max="3075" width="4.7109375" style="82" customWidth="1"/>
    <col min="3076" max="3076" width="0" style="82" hidden="1" customWidth="1"/>
    <col min="3077" max="3077" width="11.5703125" style="82" bestFit="1" customWidth="1"/>
    <col min="3078" max="3078" width="11.42578125" style="82" customWidth="1"/>
    <col min="3079" max="3079" width="0" style="82" hidden="1" customWidth="1"/>
    <col min="3080" max="3080" width="9" style="82" bestFit="1" customWidth="1"/>
    <col min="3081" max="3082" width="14.7109375" style="82" bestFit="1" customWidth="1"/>
    <col min="3083" max="3328" width="9.140625" style="82"/>
    <col min="3329" max="3329" width="3.5703125" style="82" bestFit="1" customWidth="1"/>
    <col min="3330" max="3330" width="27.140625" style="82" bestFit="1" customWidth="1"/>
    <col min="3331" max="3331" width="4.7109375" style="82" customWidth="1"/>
    <col min="3332" max="3332" width="0" style="82" hidden="1" customWidth="1"/>
    <col min="3333" max="3333" width="11.5703125" style="82" bestFit="1" customWidth="1"/>
    <col min="3334" max="3334" width="11.42578125" style="82" customWidth="1"/>
    <col min="3335" max="3335" width="0" style="82" hidden="1" customWidth="1"/>
    <col min="3336" max="3336" width="9" style="82" bestFit="1" customWidth="1"/>
    <col min="3337" max="3338" width="14.7109375" style="82" bestFit="1" customWidth="1"/>
    <col min="3339" max="3584" width="9.140625" style="82"/>
    <col min="3585" max="3585" width="3.5703125" style="82" bestFit="1" customWidth="1"/>
    <col min="3586" max="3586" width="27.140625" style="82" bestFit="1" customWidth="1"/>
    <col min="3587" max="3587" width="4.7109375" style="82" customWidth="1"/>
    <col min="3588" max="3588" width="0" style="82" hidden="1" customWidth="1"/>
    <col min="3589" max="3589" width="11.5703125" style="82" bestFit="1" customWidth="1"/>
    <col min="3590" max="3590" width="11.42578125" style="82" customWidth="1"/>
    <col min="3591" max="3591" width="0" style="82" hidden="1" customWidth="1"/>
    <col min="3592" max="3592" width="9" style="82" bestFit="1" customWidth="1"/>
    <col min="3593" max="3594" width="14.7109375" style="82" bestFit="1" customWidth="1"/>
    <col min="3595" max="3840" width="9.140625" style="82"/>
    <col min="3841" max="3841" width="3.5703125" style="82" bestFit="1" customWidth="1"/>
    <col min="3842" max="3842" width="27.140625" style="82" bestFit="1" customWidth="1"/>
    <col min="3843" max="3843" width="4.7109375" style="82" customWidth="1"/>
    <col min="3844" max="3844" width="0" style="82" hidden="1" customWidth="1"/>
    <col min="3845" max="3845" width="11.5703125" style="82" bestFit="1" customWidth="1"/>
    <col min="3846" max="3846" width="11.42578125" style="82" customWidth="1"/>
    <col min="3847" max="3847" width="0" style="82" hidden="1" customWidth="1"/>
    <col min="3848" max="3848" width="9" style="82" bestFit="1" customWidth="1"/>
    <col min="3849" max="3850" width="14.7109375" style="82" bestFit="1" customWidth="1"/>
    <col min="3851" max="4096" width="9.140625" style="82"/>
    <col min="4097" max="4097" width="3.5703125" style="82" bestFit="1" customWidth="1"/>
    <col min="4098" max="4098" width="27.140625" style="82" bestFit="1" customWidth="1"/>
    <col min="4099" max="4099" width="4.7109375" style="82" customWidth="1"/>
    <col min="4100" max="4100" width="0" style="82" hidden="1" customWidth="1"/>
    <col min="4101" max="4101" width="11.5703125" style="82" bestFit="1" customWidth="1"/>
    <col min="4102" max="4102" width="11.42578125" style="82" customWidth="1"/>
    <col min="4103" max="4103" width="0" style="82" hidden="1" customWidth="1"/>
    <col min="4104" max="4104" width="9" style="82" bestFit="1" customWidth="1"/>
    <col min="4105" max="4106" width="14.7109375" style="82" bestFit="1" customWidth="1"/>
    <col min="4107" max="4352" width="9.140625" style="82"/>
    <col min="4353" max="4353" width="3.5703125" style="82" bestFit="1" customWidth="1"/>
    <col min="4354" max="4354" width="27.140625" style="82" bestFit="1" customWidth="1"/>
    <col min="4355" max="4355" width="4.7109375" style="82" customWidth="1"/>
    <col min="4356" max="4356" width="0" style="82" hidden="1" customWidth="1"/>
    <col min="4357" max="4357" width="11.5703125" style="82" bestFit="1" customWidth="1"/>
    <col min="4358" max="4358" width="11.42578125" style="82" customWidth="1"/>
    <col min="4359" max="4359" width="0" style="82" hidden="1" customWidth="1"/>
    <col min="4360" max="4360" width="9" style="82" bestFit="1" customWidth="1"/>
    <col min="4361" max="4362" width="14.7109375" style="82" bestFit="1" customWidth="1"/>
    <col min="4363" max="4608" width="9.140625" style="82"/>
    <col min="4609" max="4609" width="3.5703125" style="82" bestFit="1" customWidth="1"/>
    <col min="4610" max="4610" width="27.140625" style="82" bestFit="1" customWidth="1"/>
    <col min="4611" max="4611" width="4.7109375" style="82" customWidth="1"/>
    <col min="4612" max="4612" width="0" style="82" hidden="1" customWidth="1"/>
    <col min="4613" max="4613" width="11.5703125" style="82" bestFit="1" customWidth="1"/>
    <col min="4614" max="4614" width="11.42578125" style="82" customWidth="1"/>
    <col min="4615" max="4615" width="0" style="82" hidden="1" customWidth="1"/>
    <col min="4616" max="4616" width="9" style="82" bestFit="1" customWidth="1"/>
    <col min="4617" max="4618" width="14.7109375" style="82" bestFit="1" customWidth="1"/>
    <col min="4619" max="4864" width="9.140625" style="82"/>
    <col min="4865" max="4865" width="3.5703125" style="82" bestFit="1" customWidth="1"/>
    <col min="4866" max="4866" width="27.140625" style="82" bestFit="1" customWidth="1"/>
    <col min="4867" max="4867" width="4.7109375" style="82" customWidth="1"/>
    <col min="4868" max="4868" width="0" style="82" hidden="1" customWidth="1"/>
    <col min="4869" max="4869" width="11.5703125" style="82" bestFit="1" customWidth="1"/>
    <col min="4870" max="4870" width="11.42578125" style="82" customWidth="1"/>
    <col min="4871" max="4871" width="0" style="82" hidden="1" customWidth="1"/>
    <col min="4872" max="4872" width="9" style="82" bestFit="1" customWidth="1"/>
    <col min="4873" max="4874" width="14.7109375" style="82" bestFit="1" customWidth="1"/>
    <col min="4875" max="5120" width="9.140625" style="82"/>
    <col min="5121" max="5121" width="3.5703125" style="82" bestFit="1" customWidth="1"/>
    <col min="5122" max="5122" width="27.140625" style="82" bestFit="1" customWidth="1"/>
    <col min="5123" max="5123" width="4.7109375" style="82" customWidth="1"/>
    <col min="5124" max="5124" width="0" style="82" hidden="1" customWidth="1"/>
    <col min="5125" max="5125" width="11.5703125" style="82" bestFit="1" customWidth="1"/>
    <col min="5126" max="5126" width="11.42578125" style="82" customWidth="1"/>
    <col min="5127" max="5127" width="0" style="82" hidden="1" customWidth="1"/>
    <col min="5128" max="5128" width="9" style="82" bestFit="1" customWidth="1"/>
    <col min="5129" max="5130" width="14.7109375" style="82" bestFit="1" customWidth="1"/>
    <col min="5131" max="5376" width="9.140625" style="82"/>
    <col min="5377" max="5377" width="3.5703125" style="82" bestFit="1" customWidth="1"/>
    <col min="5378" max="5378" width="27.140625" style="82" bestFit="1" customWidth="1"/>
    <col min="5379" max="5379" width="4.7109375" style="82" customWidth="1"/>
    <col min="5380" max="5380" width="0" style="82" hidden="1" customWidth="1"/>
    <col min="5381" max="5381" width="11.5703125" style="82" bestFit="1" customWidth="1"/>
    <col min="5382" max="5382" width="11.42578125" style="82" customWidth="1"/>
    <col min="5383" max="5383" width="0" style="82" hidden="1" customWidth="1"/>
    <col min="5384" max="5384" width="9" style="82" bestFit="1" customWidth="1"/>
    <col min="5385" max="5386" width="14.7109375" style="82" bestFit="1" customWidth="1"/>
    <col min="5387" max="5632" width="9.140625" style="82"/>
    <col min="5633" max="5633" width="3.5703125" style="82" bestFit="1" customWidth="1"/>
    <col min="5634" max="5634" width="27.140625" style="82" bestFit="1" customWidth="1"/>
    <col min="5635" max="5635" width="4.7109375" style="82" customWidth="1"/>
    <col min="5636" max="5636" width="0" style="82" hidden="1" customWidth="1"/>
    <col min="5637" max="5637" width="11.5703125" style="82" bestFit="1" customWidth="1"/>
    <col min="5638" max="5638" width="11.42578125" style="82" customWidth="1"/>
    <col min="5639" max="5639" width="0" style="82" hidden="1" customWidth="1"/>
    <col min="5640" max="5640" width="9" style="82" bestFit="1" customWidth="1"/>
    <col min="5641" max="5642" width="14.7109375" style="82" bestFit="1" customWidth="1"/>
    <col min="5643" max="5888" width="9.140625" style="82"/>
    <col min="5889" max="5889" width="3.5703125" style="82" bestFit="1" customWidth="1"/>
    <col min="5890" max="5890" width="27.140625" style="82" bestFit="1" customWidth="1"/>
    <col min="5891" max="5891" width="4.7109375" style="82" customWidth="1"/>
    <col min="5892" max="5892" width="0" style="82" hidden="1" customWidth="1"/>
    <col min="5893" max="5893" width="11.5703125" style="82" bestFit="1" customWidth="1"/>
    <col min="5894" max="5894" width="11.42578125" style="82" customWidth="1"/>
    <col min="5895" max="5895" width="0" style="82" hidden="1" customWidth="1"/>
    <col min="5896" max="5896" width="9" style="82" bestFit="1" customWidth="1"/>
    <col min="5897" max="5898" width="14.7109375" style="82" bestFit="1" customWidth="1"/>
    <col min="5899" max="6144" width="9.140625" style="82"/>
    <col min="6145" max="6145" width="3.5703125" style="82" bestFit="1" customWidth="1"/>
    <col min="6146" max="6146" width="27.140625" style="82" bestFit="1" customWidth="1"/>
    <col min="6147" max="6147" width="4.7109375" style="82" customWidth="1"/>
    <col min="6148" max="6148" width="0" style="82" hidden="1" customWidth="1"/>
    <col min="6149" max="6149" width="11.5703125" style="82" bestFit="1" customWidth="1"/>
    <col min="6150" max="6150" width="11.42578125" style="82" customWidth="1"/>
    <col min="6151" max="6151" width="0" style="82" hidden="1" customWidth="1"/>
    <col min="6152" max="6152" width="9" style="82" bestFit="1" customWidth="1"/>
    <col min="6153" max="6154" width="14.7109375" style="82" bestFit="1" customWidth="1"/>
    <col min="6155" max="6400" width="9.140625" style="82"/>
    <col min="6401" max="6401" width="3.5703125" style="82" bestFit="1" customWidth="1"/>
    <col min="6402" max="6402" width="27.140625" style="82" bestFit="1" customWidth="1"/>
    <col min="6403" max="6403" width="4.7109375" style="82" customWidth="1"/>
    <col min="6404" max="6404" width="0" style="82" hidden="1" customWidth="1"/>
    <col min="6405" max="6405" width="11.5703125" style="82" bestFit="1" customWidth="1"/>
    <col min="6406" max="6406" width="11.42578125" style="82" customWidth="1"/>
    <col min="6407" max="6407" width="0" style="82" hidden="1" customWidth="1"/>
    <col min="6408" max="6408" width="9" style="82" bestFit="1" customWidth="1"/>
    <col min="6409" max="6410" width="14.7109375" style="82" bestFit="1" customWidth="1"/>
    <col min="6411" max="6656" width="9.140625" style="82"/>
    <col min="6657" max="6657" width="3.5703125" style="82" bestFit="1" customWidth="1"/>
    <col min="6658" max="6658" width="27.140625" style="82" bestFit="1" customWidth="1"/>
    <col min="6659" max="6659" width="4.7109375" style="82" customWidth="1"/>
    <col min="6660" max="6660" width="0" style="82" hidden="1" customWidth="1"/>
    <col min="6661" max="6661" width="11.5703125" style="82" bestFit="1" customWidth="1"/>
    <col min="6662" max="6662" width="11.42578125" style="82" customWidth="1"/>
    <col min="6663" max="6663" width="0" style="82" hidden="1" customWidth="1"/>
    <col min="6664" max="6664" width="9" style="82" bestFit="1" customWidth="1"/>
    <col min="6665" max="6666" width="14.7109375" style="82" bestFit="1" customWidth="1"/>
    <col min="6667" max="6912" width="9.140625" style="82"/>
    <col min="6913" max="6913" width="3.5703125" style="82" bestFit="1" customWidth="1"/>
    <col min="6914" max="6914" width="27.140625" style="82" bestFit="1" customWidth="1"/>
    <col min="6915" max="6915" width="4.7109375" style="82" customWidth="1"/>
    <col min="6916" max="6916" width="0" style="82" hidden="1" customWidth="1"/>
    <col min="6917" max="6917" width="11.5703125" style="82" bestFit="1" customWidth="1"/>
    <col min="6918" max="6918" width="11.42578125" style="82" customWidth="1"/>
    <col min="6919" max="6919" width="0" style="82" hidden="1" customWidth="1"/>
    <col min="6920" max="6920" width="9" style="82" bestFit="1" customWidth="1"/>
    <col min="6921" max="6922" width="14.7109375" style="82" bestFit="1" customWidth="1"/>
    <col min="6923" max="7168" width="9.140625" style="82"/>
    <col min="7169" max="7169" width="3.5703125" style="82" bestFit="1" customWidth="1"/>
    <col min="7170" max="7170" width="27.140625" style="82" bestFit="1" customWidth="1"/>
    <col min="7171" max="7171" width="4.7109375" style="82" customWidth="1"/>
    <col min="7172" max="7172" width="0" style="82" hidden="1" customWidth="1"/>
    <col min="7173" max="7173" width="11.5703125" style="82" bestFit="1" customWidth="1"/>
    <col min="7174" max="7174" width="11.42578125" style="82" customWidth="1"/>
    <col min="7175" max="7175" width="0" style="82" hidden="1" customWidth="1"/>
    <col min="7176" max="7176" width="9" style="82" bestFit="1" customWidth="1"/>
    <col min="7177" max="7178" width="14.7109375" style="82" bestFit="1" customWidth="1"/>
    <col min="7179" max="7424" width="9.140625" style="82"/>
    <col min="7425" max="7425" width="3.5703125" style="82" bestFit="1" customWidth="1"/>
    <col min="7426" max="7426" width="27.140625" style="82" bestFit="1" customWidth="1"/>
    <col min="7427" max="7427" width="4.7109375" style="82" customWidth="1"/>
    <col min="7428" max="7428" width="0" style="82" hidden="1" customWidth="1"/>
    <col min="7429" max="7429" width="11.5703125" style="82" bestFit="1" customWidth="1"/>
    <col min="7430" max="7430" width="11.42578125" style="82" customWidth="1"/>
    <col min="7431" max="7431" width="0" style="82" hidden="1" customWidth="1"/>
    <col min="7432" max="7432" width="9" style="82" bestFit="1" customWidth="1"/>
    <col min="7433" max="7434" width="14.7109375" style="82" bestFit="1" customWidth="1"/>
    <col min="7435" max="7680" width="9.140625" style="82"/>
    <col min="7681" max="7681" width="3.5703125" style="82" bestFit="1" customWidth="1"/>
    <col min="7682" max="7682" width="27.140625" style="82" bestFit="1" customWidth="1"/>
    <col min="7683" max="7683" width="4.7109375" style="82" customWidth="1"/>
    <col min="7684" max="7684" width="0" style="82" hidden="1" customWidth="1"/>
    <col min="7685" max="7685" width="11.5703125" style="82" bestFit="1" customWidth="1"/>
    <col min="7686" max="7686" width="11.42578125" style="82" customWidth="1"/>
    <col min="7687" max="7687" width="0" style="82" hidden="1" customWidth="1"/>
    <col min="7688" max="7688" width="9" style="82" bestFit="1" customWidth="1"/>
    <col min="7689" max="7690" width="14.7109375" style="82" bestFit="1" customWidth="1"/>
    <col min="7691" max="7936" width="9.140625" style="82"/>
    <col min="7937" max="7937" width="3.5703125" style="82" bestFit="1" customWidth="1"/>
    <col min="7938" max="7938" width="27.140625" style="82" bestFit="1" customWidth="1"/>
    <col min="7939" max="7939" width="4.7109375" style="82" customWidth="1"/>
    <col min="7940" max="7940" width="0" style="82" hidden="1" customWidth="1"/>
    <col min="7941" max="7941" width="11.5703125" style="82" bestFit="1" customWidth="1"/>
    <col min="7942" max="7942" width="11.42578125" style="82" customWidth="1"/>
    <col min="7943" max="7943" width="0" style="82" hidden="1" customWidth="1"/>
    <col min="7944" max="7944" width="9" style="82" bestFit="1" customWidth="1"/>
    <col min="7945" max="7946" width="14.7109375" style="82" bestFit="1" customWidth="1"/>
    <col min="7947" max="8192" width="9.140625" style="82"/>
    <col min="8193" max="8193" width="3.5703125" style="82" bestFit="1" customWidth="1"/>
    <col min="8194" max="8194" width="27.140625" style="82" bestFit="1" customWidth="1"/>
    <col min="8195" max="8195" width="4.7109375" style="82" customWidth="1"/>
    <col min="8196" max="8196" width="0" style="82" hidden="1" customWidth="1"/>
    <col min="8197" max="8197" width="11.5703125" style="82" bestFit="1" customWidth="1"/>
    <col min="8198" max="8198" width="11.42578125" style="82" customWidth="1"/>
    <col min="8199" max="8199" width="0" style="82" hidden="1" customWidth="1"/>
    <col min="8200" max="8200" width="9" style="82" bestFit="1" customWidth="1"/>
    <col min="8201" max="8202" width="14.7109375" style="82" bestFit="1" customWidth="1"/>
    <col min="8203" max="8448" width="9.140625" style="82"/>
    <col min="8449" max="8449" width="3.5703125" style="82" bestFit="1" customWidth="1"/>
    <col min="8450" max="8450" width="27.140625" style="82" bestFit="1" customWidth="1"/>
    <col min="8451" max="8451" width="4.7109375" style="82" customWidth="1"/>
    <col min="8452" max="8452" width="0" style="82" hidden="1" customWidth="1"/>
    <col min="8453" max="8453" width="11.5703125" style="82" bestFit="1" customWidth="1"/>
    <col min="8454" max="8454" width="11.42578125" style="82" customWidth="1"/>
    <col min="8455" max="8455" width="0" style="82" hidden="1" customWidth="1"/>
    <col min="8456" max="8456" width="9" style="82" bestFit="1" customWidth="1"/>
    <col min="8457" max="8458" width="14.7109375" style="82" bestFit="1" customWidth="1"/>
    <col min="8459" max="8704" width="9.140625" style="82"/>
    <col min="8705" max="8705" width="3.5703125" style="82" bestFit="1" customWidth="1"/>
    <col min="8706" max="8706" width="27.140625" style="82" bestFit="1" customWidth="1"/>
    <col min="8707" max="8707" width="4.7109375" style="82" customWidth="1"/>
    <col min="8708" max="8708" width="0" style="82" hidden="1" customWidth="1"/>
    <col min="8709" max="8709" width="11.5703125" style="82" bestFit="1" customWidth="1"/>
    <col min="8710" max="8710" width="11.42578125" style="82" customWidth="1"/>
    <col min="8711" max="8711" width="0" style="82" hidden="1" customWidth="1"/>
    <col min="8712" max="8712" width="9" style="82" bestFit="1" customWidth="1"/>
    <col min="8713" max="8714" width="14.7109375" style="82" bestFit="1" customWidth="1"/>
    <col min="8715" max="8960" width="9.140625" style="82"/>
    <col min="8961" max="8961" width="3.5703125" style="82" bestFit="1" customWidth="1"/>
    <col min="8962" max="8962" width="27.140625" style="82" bestFit="1" customWidth="1"/>
    <col min="8963" max="8963" width="4.7109375" style="82" customWidth="1"/>
    <col min="8964" max="8964" width="0" style="82" hidden="1" customWidth="1"/>
    <col min="8965" max="8965" width="11.5703125" style="82" bestFit="1" customWidth="1"/>
    <col min="8966" max="8966" width="11.42578125" style="82" customWidth="1"/>
    <col min="8967" max="8967" width="0" style="82" hidden="1" customWidth="1"/>
    <col min="8968" max="8968" width="9" style="82" bestFit="1" customWidth="1"/>
    <col min="8969" max="8970" width="14.7109375" style="82" bestFit="1" customWidth="1"/>
    <col min="8971" max="9216" width="9.140625" style="82"/>
    <col min="9217" max="9217" width="3.5703125" style="82" bestFit="1" customWidth="1"/>
    <col min="9218" max="9218" width="27.140625" style="82" bestFit="1" customWidth="1"/>
    <col min="9219" max="9219" width="4.7109375" style="82" customWidth="1"/>
    <col min="9220" max="9220" width="0" style="82" hidden="1" customWidth="1"/>
    <col min="9221" max="9221" width="11.5703125" style="82" bestFit="1" customWidth="1"/>
    <col min="9222" max="9222" width="11.42578125" style="82" customWidth="1"/>
    <col min="9223" max="9223" width="0" style="82" hidden="1" customWidth="1"/>
    <col min="9224" max="9224" width="9" style="82" bestFit="1" customWidth="1"/>
    <col min="9225" max="9226" width="14.7109375" style="82" bestFit="1" customWidth="1"/>
    <col min="9227" max="9472" width="9.140625" style="82"/>
    <col min="9473" max="9473" width="3.5703125" style="82" bestFit="1" customWidth="1"/>
    <col min="9474" max="9474" width="27.140625" style="82" bestFit="1" customWidth="1"/>
    <col min="9475" max="9475" width="4.7109375" style="82" customWidth="1"/>
    <col min="9476" max="9476" width="0" style="82" hidden="1" customWidth="1"/>
    <col min="9477" max="9477" width="11.5703125" style="82" bestFit="1" customWidth="1"/>
    <col min="9478" max="9478" width="11.42578125" style="82" customWidth="1"/>
    <col min="9479" max="9479" width="0" style="82" hidden="1" customWidth="1"/>
    <col min="9480" max="9480" width="9" style="82" bestFit="1" customWidth="1"/>
    <col min="9481" max="9482" width="14.7109375" style="82" bestFit="1" customWidth="1"/>
    <col min="9483" max="9728" width="9.140625" style="82"/>
    <col min="9729" max="9729" width="3.5703125" style="82" bestFit="1" customWidth="1"/>
    <col min="9730" max="9730" width="27.140625" style="82" bestFit="1" customWidth="1"/>
    <col min="9731" max="9731" width="4.7109375" style="82" customWidth="1"/>
    <col min="9732" max="9732" width="0" style="82" hidden="1" customWidth="1"/>
    <col min="9733" max="9733" width="11.5703125" style="82" bestFit="1" customWidth="1"/>
    <col min="9734" max="9734" width="11.42578125" style="82" customWidth="1"/>
    <col min="9735" max="9735" width="0" style="82" hidden="1" customWidth="1"/>
    <col min="9736" max="9736" width="9" style="82" bestFit="1" customWidth="1"/>
    <col min="9737" max="9738" width="14.7109375" style="82" bestFit="1" customWidth="1"/>
    <col min="9739" max="9984" width="9.140625" style="82"/>
    <col min="9985" max="9985" width="3.5703125" style="82" bestFit="1" customWidth="1"/>
    <col min="9986" max="9986" width="27.140625" style="82" bestFit="1" customWidth="1"/>
    <col min="9987" max="9987" width="4.7109375" style="82" customWidth="1"/>
    <col min="9988" max="9988" width="0" style="82" hidden="1" customWidth="1"/>
    <col min="9989" max="9989" width="11.5703125" style="82" bestFit="1" customWidth="1"/>
    <col min="9990" max="9990" width="11.42578125" style="82" customWidth="1"/>
    <col min="9991" max="9991" width="0" style="82" hidden="1" customWidth="1"/>
    <col min="9992" max="9992" width="9" style="82" bestFit="1" customWidth="1"/>
    <col min="9993" max="9994" width="14.7109375" style="82" bestFit="1" customWidth="1"/>
    <col min="9995" max="10240" width="9.140625" style="82"/>
    <col min="10241" max="10241" width="3.5703125" style="82" bestFit="1" customWidth="1"/>
    <col min="10242" max="10242" width="27.140625" style="82" bestFit="1" customWidth="1"/>
    <col min="10243" max="10243" width="4.7109375" style="82" customWidth="1"/>
    <col min="10244" max="10244" width="0" style="82" hidden="1" customWidth="1"/>
    <col min="10245" max="10245" width="11.5703125" style="82" bestFit="1" customWidth="1"/>
    <col min="10246" max="10246" width="11.42578125" style="82" customWidth="1"/>
    <col min="10247" max="10247" width="0" style="82" hidden="1" customWidth="1"/>
    <col min="10248" max="10248" width="9" style="82" bestFit="1" customWidth="1"/>
    <col min="10249" max="10250" width="14.7109375" style="82" bestFit="1" customWidth="1"/>
    <col min="10251" max="10496" width="9.140625" style="82"/>
    <col min="10497" max="10497" width="3.5703125" style="82" bestFit="1" customWidth="1"/>
    <col min="10498" max="10498" width="27.140625" style="82" bestFit="1" customWidth="1"/>
    <col min="10499" max="10499" width="4.7109375" style="82" customWidth="1"/>
    <col min="10500" max="10500" width="0" style="82" hidden="1" customWidth="1"/>
    <col min="10501" max="10501" width="11.5703125" style="82" bestFit="1" customWidth="1"/>
    <col min="10502" max="10502" width="11.42578125" style="82" customWidth="1"/>
    <col min="10503" max="10503" width="0" style="82" hidden="1" customWidth="1"/>
    <col min="10504" max="10504" width="9" style="82" bestFit="1" customWidth="1"/>
    <col min="10505" max="10506" width="14.7109375" style="82" bestFit="1" customWidth="1"/>
    <col min="10507" max="10752" width="9.140625" style="82"/>
    <col min="10753" max="10753" width="3.5703125" style="82" bestFit="1" customWidth="1"/>
    <col min="10754" max="10754" width="27.140625" style="82" bestFit="1" customWidth="1"/>
    <col min="10755" max="10755" width="4.7109375" style="82" customWidth="1"/>
    <col min="10756" max="10756" width="0" style="82" hidden="1" customWidth="1"/>
    <col min="10757" max="10757" width="11.5703125" style="82" bestFit="1" customWidth="1"/>
    <col min="10758" max="10758" width="11.42578125" style="82" customWidth="1"/>
    <col min="10759" max="10759" width="0" style="82" hidden="1" customWidth="1"/>
    <col min="10760" max="10760" width="9" style="82" bestFit="1" customWidth="1"/>
    <col min="10761" max="10762" width="14.7109375" style="82" bestFit="1" customWidth="1"/>
    <col min="10763" max="11008" width="9.140625" style="82"/>
    <col min="11009" max="11009" width="3.5703125" style="82" bestFit="1" customWidth="1"/>
    <col min="11010" max="11010" width="27.140625" style="82" bestFit="1" customWidth="1"/>
    <col min="11011" max="11011" width="4.7109375" style="82" customWidth="1"/>
    <col min="11012" max="11012" width="0" style="82" hidden="1" customWidth="1"/>
    <col min="11013" max="11013" width="11.5703125" style="82" bestFit="1" customWidth="1"/>
    <col min="11014" max="11014" width="11.42578125" style="82" customWidth="1"/>
    <col min="11015" max="11015" width="0" style="82" hidden="1" customWidth="1"/>
    <col min="11016" max="11016" width="9" style="82" bestFit="1" customWidth="1"/>
    <col min="11017" max="11018" width="14.7109375" style="82" bestFit="1" customWidth="1"/>
    <col min="11019" max="11264" width="9.140625" style="82"/>
    <col min="11265" max="11265" width="3.5703125" style="82" bestFit="1" customWidth="1"/>
    <col min="11266" max="11266" width="27.140625" style="82" bestFit="1" customWidth="1"/>
    <col min="11267" max="11267" width="4.7109375" style="82" customWidth="1"/>
    <col min="11268" max="11268" width="0" style="82" hidden="1" customWidth="1"/>
    <col min="11269" max="11269" width="11.5703125" style="82" bestFit="1" customWidth="1"/>
    <col min="11270" max="11270" width="11.42578125" style="82" customWidth="1"/>
    <col min="11271" max="11271" width="0" style="82" hidden="1" customWidth="1"/>
    <col min="11272" max="11272" width="9" style="82" bestFit="1" customWidth="1"/>
    <col min="11273" max="11274" width="14.7109375" style="82" bestFit="1" customWidth="1"/>
    <col min="11275" max="11520" width="9.140625" style="82"/>
    <col min="11521" max="11521" width="3.5703125" style="82" bestFit="1" customWidth="1"/>
    <col min="11522" max="11522" width="27.140625" style="82" bestFit="1" customWidth="1"/>
    <col min="11523" max="11523" width="4.7109375" style="82" customWidth="1"/>
    <col min="11524" max="11524" width="0" style="82" hidden="1" customWidth="1"/>
    <col min="11525" max="11525" width="11.5703125" style="82" bestFit="1" customWidth="1"/>
    <col min="11526" max="11526" width="11.42578125" style="82" customWidth="1"/>
    <col min="11527" max="11527" width="0" style="82" hidden="1" customWidth="1"/>
    <col min="11528" max="11528" width="9" style="82" bestFit="1" customWidth="1"/>
    <col min="11529" max="11530" width="14.7109375" style="82" bestFit="1" customWidth="1"/>
    <col min="11531" max="11776" width="9.140625" style="82"/>
    <col min="11777" max="11777" width="3.5703125" style="82" bestFit="1" customWidth="1"/>
    <col min="11778" max="11778" width="27.140625" style="82" bestFit="1" customWidth="1"/>
    <col min="11779" max="11779" width="4.7109375" style="82" customWidth="1"/>
    <col min="11780" max="11780" width="0" style="82" hidden="1" customWidth="1"/>
    <col min="11781" max="11781" width="11.5703125" style="82" bestFit="1" customWidth="1"/>
    <col min="11782" max="11782" width="11.42578125" style="82" customWidth="1"/>
    <col min="11783" max="11783" width="0" style="82" hidden="1" customWidth="1"/>
    <col min="11784" max="11784" width="9" style="82" bestFit="1" customWidth="1"/>
    <col min="11785" max="11786" width="14.7109375" style="82" bestFit="1" customWidth="1"/>
    <col min="11787" max="12032" width="9.140625" style="82"/>
    <col min="12033" max="12033" width="3.5703125" style="82" bestFit="1" customWidth="1"/>
    <col min="12034" max="12034" width="27.140625" style="82" bestFit="1" customWidth="1"/>
    <col min="12035" max="12035" width="4.7109375" style="82" customWidth="1"/>
    <col min="12036" max="12036" width="0" style="82" hidden="1" customWidth="1"/>
    <col min="12037" max="12037" width="11.5703125" style="82" bestFit="1" customWidth="1"/>
    <col min="12038" max="12038" width="11.42578125" style="82" customWidth="1"/>
    <col min="12039" max="12039" width="0" style="82" hidden="1" customWidth="1"/>
    <col min="12040" max="12040" width="9" style="82" bestFit="1" customWidth="1"/>
    <col min="12041" max="12042" width="14.7109375" style="82" bestFit="1" customWidth="1"/>
    <col min="12043" max="12288" width="9.140625" style="82"/>
    <col min="12289" max="12289" width="3.5703125" style="82" bestFit="1" customWidth="1"/>
    <col min="12290" max="12290" width="27.140625" style="82" bestFit="1" customWidth="1"/>
    <col min="12291" max="12291" width="4.7109375" style="82" customWidth="1"/>
    <col min="12292" max="12292" width="0" style="82" hidden="1" customWidth="1"/>
    <col min="12293" max="12293" width="11.5703125" style="82" bestFit="1" customWidth="1"/>
    <col min="12294" max="12294" width="11.42578125" style="82" customWidth="1"/>
    <col min="12295" max="12295" width="0" style="82" hidden="1" customWidth="1"/>
    <col min="12296" max="12296" width="9" style="82" bestFit="1" customWidth="1"/>
    <col min="12297" max="12298" width="14.7109375" style="82" bestFit="1" customWidth="1"/>
    <col min="12299" max="12544" width="9.140625" style="82"/>
    <col min="12545" max="12545" width="3.5703125" style="82" bestFit="1" customWidth="1"/>
    <col min="12546" max="12546" width="27.140625" style="82" bestFit="1" customWidth="1"/>
    <col min="12547" max="12547" width="4.7109375" style="82" customWidth="1"/>
    <col min="12548" max="12548" width="0" style="82" hidden="1" customWidth="1"/>
    <col min="12549" max="12549" width="11.5703125" style="82" bestFit="1" customWidth="1"/>
    <col min="12550" max="12550" width="11.42578125" style="82" customWidth="1"/>
    <col min="12551" max="12551" width="0" style="82" hidden="1" customWidth="1"/>
    <col min="12552" max="12552" width="9" style="82" bestFit="1" customWidth="1"/>
    <col min="12553" max="12554" width="14.7109375" style="82" bestFit="1" customWidth="1"/>
    <col min="12555" max="12800" width="9.140625" style="82"/>
    <col min="12801" max="12801" width="3.5703125" style="82" bestFit="1" customWidth="1"/>
    <col min="12802" max="12802" width="27.140625" style="82" bestFit="1" customWidth="1"/>
    <col min="12803" max="12803" width="4.7109375" style="82" customWidth="1"/>
    <col min="12804" max="12804" width="0" style="82" hidden="1" customWidth="1"/>
    <col min="12805" max="12805" width="11.5703125" style="82" bestFit="1" customWidth="1"/>
    <col min="12806" max="12806" width="11.42578125" style="82" customWidth="1"/>
    <col min="12807" max="12807" width="0" style="82" hidden="1" customWidth="1"/>
    <col min="12808" max="12808" width="9" style="82" bestFit="1" customWidth="1"/>
    <col min="12809" max="12810" width="14.7109375" style="82" bestFit="1" customWidth="1"/>
    <col min="12811" max="13056" width="9.140625" style="82"/>
    <col min="13057" max="13057" width="3.5703125" style="82" bestFit="1" customWidth="1"/>
    <col min="13058" max="13058" width="27.140625" style="82" bestFit="1" customWidth="1"/>
    <col min="13059" max="13059" width="4.7109375" style="82" customWidth="1"/>
    <col min="13060" max="13060" width="0" style="82" hidden="1" customWidth="1"/>
    <col min="13061" max="13061" width="11.5703125" style="82" bestFit="1" customWidth="1"/>
    <col min="13062" max="13062" width="11.42578125" style="82" customWidth="1"/>
    <col min="13063" max="13063" width="0" style="82" hidden="1" customWidth="1"/>
    <col min="13064" max="13064" width="9" style="82" bestFit="1" customWidth="1"/>
    <col min="13065" max="13066" width="14.7109375" style="82" bestFit="1" customWidth="1"/>
    <col min="13067" max="13312" width="9.140625" style="82"/>
    <col min="13313" max="13313" width="3.5703125" style="82" bestFit="1" customWidth="1"/>
    <col min="13314" max="13314" width="27.140625" style="82" bestFit="1" customWidth="1"/>
    <col min="13315" max="13315" width="4.7109375" style="82" customWidth="1"/>
    <col min="13316" max="13316" width="0" style="82" hidden="1" customWidth="1"/>
    <col min="13317" max="13317" width="11.5703125" style="82" bestFit="1" customWidth="1"/>
    <col min="13318" max="13318" width="11.42578125" style="82" customWidth="1"/>
    <col min="13319" max="13319" width="0" style="82" hidden="1" customWidth="1"/>
    <col min="13320" max="13320" width="9" style="82" bestFit="1" customWidth="1"/>
    <col min="13321" max="13322" width="14.7109375" style="82" bestFit="1" customWidth="1"/>
    <col min="13323" max="13568" width="9.140625" style="82"/>
    <col min="13569" max="13569" width="3.5703125" style="82" bestFit="1" customWidth="1"/>
    <col min="13570" max="13570" width="27.140625" style="82" bestFit="1" customWidth="1"/>
    <col min="13571" max="13571" width="4.7109375" style="82" customWidth="1"/>
    <col min="13572" max="13572" width="0" style="82" hidden="1" customWidth="1"/>
    <col min="13573" max="13573" width="11.5703125" style="82" bestFit="1" customWidth="1"/>
    <col min="13574" max="13574" width="11.42578125" style="82" customWidth="1"/>
    <col min="13575" max="13575" width="0" style="82" hidden="1" customWidth="1"/>
    <col min="13576" max="13576" width="9" style="82" bestFit="1" customWidth="1"/>
    <col min="13577" max="13578" width="14.7109375" style="82" bestFit="1" customWidth="1"/>
    <col min="13579" max="13824" width="9.140625" style="82"/>
    <col min="13825" max="13825" width="3.5703125" style="82" bestFit="1" customWidth="1"/>
    <col min="13826" max="13826" width="27.140625" style="82" bestFit="1" customWidth="1"/>
    <col min="13827" max="13827" width="4.7109375" style="82" customWidth="1"/>
    <col min="13828" max="13828" width="0" style="82" hidden="1" customWidth="1"/>
    <col min="13829" max="13829" width="11.5703125" style="82" bestFit="1" customWidth="1"/>
    <col min="13830" max="13830" width="11.42578125" style="82" customWidth="1"/>
    <col min="13831" max="13831" width="0" style="82" hidden="1" customWidth="1"/>
    <col min="13832" max="13832" width="9" style="82" bestFit="1" customWidth="1"/>
    <col min="13833" max="13834" width="14.7109375" style="82" bestFit="1" customWidth="1"/>
    <col min="13835" max="14080" width="9.140625" style="82"/>
    <col min="14081" max="14081" width="3.5703125" style="82" bestFit="1" customWidth="1"/>
    <col min="14082" max="14082" width="27.140625" style="82" bestFit="1" customWidth="1"/>
    <col min="14083" max="14083" width="4.7109375" style="82" customWidth="1"/>
    <col min="14084" max="14084" width="0" style="82" hidden="1" customWidth="1"/>
    <col min="14085" max="14085" width="11.5703125" style="82" bestFit="1" customWidth="1"/>
    <col min="14086" max="14086" width="11.42578125" style="82" customWidth="1"/>
    <col min="14087" max="14087" width="0" style="82" hidden="1" customWidth="1"/>
    <col min="14088" max="14088" width="9" style="82" bestFit="1" customWidth="1"/>
    <col min="14089" max="14090" width="14.7109375" style="82" bestFit="1" customWidth="1"/>
    <col min="14091" max="14336" width="9.140625" style="82"/>
    <col min="14337" max="14337" width="3.5703125" style="82" bestFit="1" customWidth="1"/>
    <col min="14338" max="14338" width="27.140625" style="82" bestFit="1" customWidth="1"/>
    <col min="14339" max="14339" width="4.7109375" style="82" customWidth="1"/>
    <col min="14340" max="14340" width="0" style="82" hidden="1" customWidth="1"/>
    <col min="14341" max="14341" width="11.5703125" style="82" bestFit="1" customWidth="1"/>
    <col min="14342" max="14342" width="11.42578125" style="82" customWidth="1"/>
    <col min="14343" max="14343" width="0" style="82" hidden="1" customWidth="1"/>
    <col min="14344" max="14344" width="9" style="82" bestFit="1" customWidth="1"/>
    <col min="14345" max="14346" width="14.7109375" style="82" bestFit="1" customWidth="1"/>
    <col min="14347" max="14592" width="9.140625" style="82"/>
    <col min="14593" max="14593" width="3.5703125" style="82" bestFit="1" customWidth="1"/>
    <col min="14594" max="14594" width="27.140625" style="82" bestFit="1" customWidth="1"/>
    <col min="14595" max="14595" width="4.7109375" style="82" customWidth="1"/>
    <col min="14596" max="14596" width="0" style="82" hidden="1" customWidth="1"/>
    <col min="14597" max="14597" width="11.5703125" style="82" bestFit="1" customWidth="1"/>
    <col min="14598" max="14598" width="11.42578125" style="82" customWidth="1"/>
    <col min="14599" max="14599" width="0" style="82" hidden="1" customWidth="1"/>
    <col min="14600" max="14600" width="9" style="82" bestFit="1" customWidth="1"/>
    <col min="14601" max="14602" width="14.7109375" style="82" bestFit="1" customWidth="1"/>
    <col min="14603" max="14848" width="9.140625" style="82"/>
    <col min="14849" max="14849" width="3.5703125" style="82" bestFit="1" customWidth="1"/>
    <col min="14850" max="14850" width="27.140625" style="82" bestFit="1" customWidth="1"/>
    <col min="14851" max="14851" width="4.7109375" style="82" customWidth="1"/>
    <col min="14852" max="14852" width="0" style="82" hidden="1" customWidth="1"/>
    <col min="14853" max="14853" width="11.5703125" style="82" bestFit="1" customWidth="1"/>
    <col min="14854" max="14854" width="11.42578125" style="82" customWidth="1"/>
    <col min="14855" max="14855" width="0" style="82" hidden="1" customWidth="1"/>
    <col min="14856" max="14856" width="9" style="82" bestFit="1" customWidth="1"/>
    <col min="14857" max="14858" width="14.7109375" style="82" bestFit="1" customWidth="1"/>
    <col min="14859" max="15104" width="9.140625" style="82"/>
    <col min="15105" max="15105" width="3.5703125" style="82" bestFit="1" customWidth="1"/>
    <col min="15106" max="15106" width="27.140625" style="82" bestFit="1" customWidth="1"/>
    <col min="15107" max="15107" width="4.7109375" style="82" customWidth="1"/>
    <col min="15108" max="15108" width="0" style="82" hidden="1" customWidth="1"/>
    <col min="15109" max="15109" width="11.5703125" style="82" bestFit="1" customWidth="1"/>
    <col min="15110" max="15110" width="11.42578125" style="82" customWidth="1"/>
    <col min="15111" max="15111" width="0" style="82" hidden="1" customWidth="1"/>
    <col min="15112" max="15112" width="9" style="82" bestFit="1" customWidth="1"/>
    <col min="15113" max="15114" width="14.7109375" style="82" bestFit="1" customWidth="1"/>
    <col min="15115" max="15360" width="9.140625" style="82"/>
    <col min="15361" max="15361" width="3.5703125" style="82" bestFit="1" customWidth="1"/>
    <col min="15362" max="15362" width="27.140625" style="82" bestFit="1" customWidth="1"/>
    <col min="15363" max="15363" width="4.7109375" style="82" customWidth="1"/>
    <col min="15364" max="15364" width="0" style="82" hidden="1" customWidth="1"/>
    <col min="15365" max="15365" width="11.5703125" style="82" bestFit="1" customWidth="1"/>
    <col min="15366" max="15366" width="11.42578125" style="82" customWidth="1"/>
    <col min="15367" max="15367" width="0" style="82" hidden="1" customWidth="1"/>
    <col min="15368" max="15368" width="9" style="82" bestFit="1" customWidth="1"/>
    <col min="15369" max="15370" width="14.7109375" style="82" bestFit="1" customWidth="1"/>
    <col min="15371" max="15616" width="9.140625" style="82"/>
    <col min="15617" max="15617" width="3.5703125" style="82" bestFit="1" customWidth="1"/>
    <col min="15618" max="15618" width="27.140625" style="82" bestFit="1" customWidth="1"/>
    <col min="15619" max="15619" width="4.7109375" style="82" customWidth="1"/>
    <col min="15620" max="15620" width="0" style="82" hidden="1" customWidth="1"/>
    <col min="15621" max="15621" width="11.5703125" style="82" bestFit="1" customWidth="1"/>
    <col min="15622" max="15622" width="11.42578125" style="82" customWidth="1"/>
    <col min="15623" max="15623" width="0" style="82" hidden="1" customWidth="1"/>
    <col min="15624" max="15624" width="9" style="82" bestFit="1" customWidth="1"/>
    <col min="15625" max="15626" width="14.7109375" style="82" bestFit="1" customWidth="1"/>
    <col min="15627" max="15872" width="9.140625" style="82"/>
    <col min="15873" max="15873" width="3.5703125" style="82" bestFit="1" customWidth="1"/>
    <col min="15874" max="15874" width="27.140625" style="82" bestFit="1" customWidth="1"/>
    <col min="15875" max="15875" width="4.7109375" style="82" customWidth="1"/>
    <col min="15876" max="15876" width="0" style="82" hidden="1" customWidth="1"/>
    <col min="15877" max="15877" width="11.5703125" style="82" bestFit="1" customWidth="1"/>
    <col min="15878" max="15878" width="11.42578125" style="82" customWidth="1"/>
    <col min="15879" max="15879" width="0" style="82" hidden="1" customWidth="1"/>
    <col min="15880" max="15880" width="9" style="82" bestFit="1" customWidth="1"/>
    <col min="15881" max="15882" width="14.7109375" style="82" bestFit="1" customWidth="1"/>
    <col min="15883" max="16128" width="9.140625" style="82"/>
    <col min="16129" max="16129" width="3.5703125" style="82" bestFit="1" customWidth="1"/>
    <col min="16130" max="16130" width="27.140625" style="82" bestFit="1" customWidth="1"/>
    <col min="16131" max="16131" width="4.7109375" style="82" customWidth="1"/>
    <col min="16132" max="16132" width="0" style="82" hidden="1" customWidth="1"/>
    <col min="16133" max="16133" width="11.5703125" style="82" bestFit="1" customWidth="1"/>
    <col min="16134" max="16134" width="11.42578125" style="82" customWidth="1"/>
    <col min="16135" max="16135" width="0" style="82" hidden="1" customWidth="1"/>
    <col min="16136" max="16136" width="9" style="82" bestFit="1" customWidth="1"/>
    <col min="16137" max="16138" width="14.7109375" style="82" bestFit="1" customWidth="1"/>
    <col min="16139" max="16384" width="9.140625" style="82"/>
  </cols>
  <sheetData>
    <row r="1" spans="1:10" x14ac:dyDescent="0.25">
      <c r="A1" s="113" t="s">
        <v>104</v>
      </c>
      <c r="B1" s="113"/>
      <c r="C1" s="113"/>
      <c r="D1" s="91">
        <v>1</v>
      </c>
      <c r="E1" s="91">
        <v>1</v>
      </c>
      <c r="F1" s="120"/>
    </row>
    <row r="2" spans="1:10" x14ac:dyDescent="0.25">
      <c r="A2" s="90" t="s">
        <v>83</v>
      </c>
      <c r="B2" s="122" t="s">
        <v>84</v>
      </c>
      <c r="C2" s="93"/>
      <c r="D2" s="84">
        <v>16000000</v>
      </c>
      <c r="E2" s="84">
        <v>1500000</v>
      </c>
      <c r="F2" s="85"/>
    </row>
    <row r="3" spans="1:10" x14ac:dyDescent="0.25">
      <c r="A3" s="90" t="s">
        <v>85</v>
      </c>
      <c r="B3" s="122" t="s">
        <v>86</v>
      </c>
      <c r="C3" s="93"/>
      <c r="D3" s="87">
        <f>E59</f>
        <v>0</v>
      </c>
      <c r="E3" s="87">
        <f>E25</f>
        <v>541780</v>
      </c>
      <c r="F3" s="121"/>
      <c r="G3" s="98"/>
      <c r="H3" s="98"/>
    </row>
    <row r="4" spans="1:10" x14ac:dyDescent="0.25">
      <c r="A4" s="100"/>
      <c r="B4" s="111" t="s">
        <v>16</v>
      </c>
      <c r="C4" s="111"/>
      <c r="D4" s="101">
        <f>D2-D3</f>
        <v>16000000</v>
      </c>
      <c r="E4" s="101">
        <f>E2-E3</f>
        <v>958220</v>
      </c>
      <c r="F4" s="121"/>
      <c r="G4" s="98"/>
      <c r="H4" s="98"/>
    </row>
    <row r="5" spans="1:10" s="98" customFormat="1" x14ac:dyDescent="0.25">
      <c r="A5" s="108" t="s">
        <v>87</v>
      </c>
      <c r="B5" s="108"/>
      <c r="C5" s="108"/>
      <c r="D5" s="108"/>
      <c r="E5" s="108"/>
      <c r="F5" s="119"/>
      <c r="G5" s="97"/>
      <c r="H5" s="114"/>
      <c r="I5" s="115"/>
      <c r="J5" s="115"/>
    </row>
    <row r="6" spans="1:10" s="98" customFormat="1" ht="3.75" customHeight="1" x14ac:dyDescent="0.25">
      <c r="A6" s="94"/>
      <c r="B6" s="95"/>
      <c r="C6" s="95"/>
      <c r="D6" s="96"/>
      <c r="E6" s="96"/>
      <c r="F6" s="96"/>
      <c r="G6" s="97"/>
      <c r="H6" s="116"/>
      <c r="I6" s="114"/>
      <c r="J6" s="117"/>
    </row>
    <row r="7" spans="1:10" x14ac:dyDescent="0.25">
      <c r="A7" s="109" t="s">
        <v>88</v>
      </c>
      <c r="B7" s="109"/>
      <c r="C7" s="109"/>
      <c r="D7" s="109"/>
      <c r="E7" s="109"/>
      <c r="F7" s="109"/>
      <c r="H7" s="116"/>
      <c r="I7" s="114"/>
      <c r="J7" s="117"/>
    </row>
    <row r="8" spans="1:10" x14ac:dyDescent="0.25">
      <c r="A8" s="83" t="s">
        <v>89</v>
      </c>
      <c r="B8" s="83" t="s">
        <v>90</v>
      </c>
      <c r="C8" s="83" t="s">
        <v>14</v>
      </c>
      <c r="D8" s="83" t="s">
        <v>91</v>
      </c>
      <c r="E8" s="83" t="s">
        <v>92</v>
      </c>
      <c r="F8" s="83" t="s">
        <v>16</v>
      </c>
      <c r="G8" s="92" t="s">
        <v>105</v>
      </c>
      <c r="H8" s="116"/>
      <c r="I8" s="114"/>
      <c r="J8" s="117"/>
    </row>
    <row r="9" spans="1:10" x14ac:dyDescent="0.25">
      <c r="A9" s="86">
        <v>1</v>
      </c>
      <c r="B9" s="83" t="s">
        <v>93</v>
      </c>
      <c r="C9" s="86">
        <v>1</v>
      </c>
      <c r="D9" s="84">
        <v>15000</v>
      </c>
      <c r="E9" s="84">
        <f>(D9*0.1)+D9</f>
        <v>16500</v>
      </c>
      <c r="F9" s="84">
        <f>E9*C9</f>
        <v>16500</v>
      </c>
      <c r="G9" s="92"/>
      <c r="H9" s="116"/>
      <c r="I9" s="114"/>
      <c r="J9" s="117"/>
    </row>
    <row r="10" spans="1:10" x14ac:dyDescent="0.25">
      <c r="A10" s="86">
        <v>2</v>
      </c>
      <c r="B10" s="83" t="s">
        <v>94</v>
      </c>
      <c r="C10" s="86">
        <v>1</v>
      </c>
      <c r="D10" s="84">
        <v>400</v>
      </c>
      <c r="E10" s="84">
        <f t="shared" ref="E10:E18" si="0">(D10*0.1)+D10</f>
        <v>440</v>
      </c>
      <c r="F10" s="84">
        <f t="shared" ref="F10:F18" si="1">E10*C10</f>
        <v>440</v>
      </c>
      <c r="G10" s="92"/>
    </row>
    <row r="11" spans="1:10" x14ac:dyDescent="0.25">
      <c r="A11" s="86">
        <v>3</v>
      </c>
      <c r="B11" s="83" t="s">
        <v>95</v>
      </c>
      <c r="C11" s="86">
        <v>1</v>
      </c>
      <c r="D11" s="84">
        <v>400</v>
      </c>
      <c r="E11" s="84">
        <f t="shared" si="0"/>
        <v>440</v>
      </c>
      <c r="F11" s="84">
        <f t="shared" si="1"/>
        <v>440</v>
      </c>
      <c r="G11" s="92"/>
    </row>
    <row r="12" spans="1:10" x14ac:dyDescent="0.25">
      <c r="A12" s="86">
        <v>4</v>
      </c>
      <c r="B12" s="83" t="s">
        <v>96</v>
      </c>
      <c r="C12" s="86">
        <v>1</v>
      </c>
      <c r="D12" s="84">
        <v>3000</v>
      </c>
      <c r="E12" s="84">
        <v>72500</v>
      </c>
      <c r="F12" s="84">
        <v>72500</v>
      </c>
      <c r="G12" s="83"/>
    </row>
    <row r="13" spans="1:10" x14ac:dyDescent="0.25">
      <c r="A13" s="86">
        <v>5</v>
      </c>
      <c r="B13" s="83" t="s">
        <v>107</v>
      </c>
      <c r="C13" s="86">
        <v>1</v>
      </c>
      <c r="D13" s="84"/>
      <c r="E13" s="84">
        <v>72500</v>
      </c>
      <c r="F13" s="84">
        <v>72500</v>
      </c>
      <c r="G13" s="83"/>
    </row>
    <row r="14" spans="1:10" x14ac:dyDescent="0.25">
      <c r="A14" s="86">
        <v>6</v>
      </c>
      <c r="B14" s="83" t="s">
        <v>106</v>
      </c>
      <c r="C14" s="86">
        <v>1</v>
      </c>
      <c r="D14" s="84">
        <v>3000</v>
      </c>
      <c r="E14" s="84">
        <v>20000</v>
      </c>
      <c r="F14" s="84">
        <f t="shared" si="1"/>
        <v>20000</v>
      </c>
      <c r="G14" s="83"/>
    </row>
    <row r="15" spans="1:10" x14ac:dyDescent="0.25">
      <c r="A15" s="86">
        <v>7</v>
      </c>
      <c r="B15" s="83" t="s">
        <v>97</v>
      </c>
      <c r="C15" s="86">
        <v>1</v>
      </c>
      <c r="D15" s="84">
        <v>4000</v>
      </c>
      <c r="E15" s="84">
        <f t="shared" si="0"/>
        <v>4400</v>
      </c>
      <c r="F15" s="84">
        <f t="shared" si="1"/>
        <v>4400</v>
      </c>
      <c r="G15" s="83"/>
    </row>
    <row r="16" spans="1:10" x14ac:dyDescent="0.25">
      <c r="A16" s="86">
        <v>8</v>
      </c>
      <c r="B16" s="83" t="s">
        <v>98</v>
      </c>
      <c r="C16" s="86">
        <v>1</v>
      </c>
      <c r="D16" s="84">
        <v>5000</v>
      </c>
      <c r="E16" s="84">
        <f t="shared" si="0"/>
        <v>5500</v>
      </c>
      <c r="F16" s="84">
        <f t="shared" si="1"/>
        <v>5500</v>
      </c>
      <c r="G16" s="83"/>
    </row>
    <row r="17" spans="1:9" x14ac:dyDescent="0.25">
      <c r="A17" s="86">
        <v>9</v>
      </c>
      <c r="B17" s="83" t="s">
        <v>99</v>
      </c>
      <c r="C17" s="86">
        <v>1</v>
      </c>
      <c r="D17" s="84">
        <v>25000</v>
      </c>
      <c r="E17" s="84">
        <f t="shared" si="0"/>
        <v>27500</v>
      </c>
      <c r="F17" s="84">
        <f t="shared" si="1"/>
        <v>27500</v>
      </c>
      <c r="G17" s="83"/>
    </row>
    <row r="18" spans="1:9" x14ac:dyDescent="0.25">
      <c r="A18" s="86">
        <v>10</v>
      </c>
      <c r="B18" s="83" t="s">
        <v>100</v>
      </c>
      <c r="C18" s="86">
        <v>1</v>
      </c>
      <c r="D18" s="84">
        <v>20000</v>
      </c>
      <c r="E18" s="84">
        <f t="shared" si="0"/>
        <v>22000</v>
      </c>
      <c r="F18" s="84">
        <f t="shared" si="1"/>
        <v>22000</v>
      </c>
      <c r="G18" s="83"/>
    </row>
    <row r="19" spans="1:9" x14ac:dyDescent="0.25">
      <c r="A19" s="110" t="s">
        <v>16</v>
      </c>
      <c r="B19" s="110"/>
      <c r="C19" s="110"/>
      <c r="D19" s="110"/>
      <c r="E19" s="110"/>
      <c r="F19" s="99">
        <f>SUM(F9:F18)</f>
        <v>241780</v>
      </c>
      <c r="H19" s="118"/>
      <c r="I19" s="85"/>
    </row>
    <row r="20" spans="1:9" ht="3" customHeight="1" x14ac:dyDescent="0.25">
      <c r="H20" s="85"/>
    </row>
    <row r="21" spans="1:9" x14ac:dyDescent="0.25">
      <c r="A21" s="83">
        <v>30</v>
      </c>
      <c r="B21" s="83" t="s">
        <v>101</v>
      </c>
      <c r="C21" s="83">
        <v>1</v>
      </c>
      <c r="D21" s="88">
        <v>1182500</v>
      </c>
      <c r="E21" s="103">
        <v>150000</v>
      </c>
      <c r="F21" s="104"/>
      <c r="G21" s="83"/>
    </row>
    <row r="22" spans="1:9" x14ac:dyDescent="0.25">
      <c r="A22" s="83">
        <v>31</v>
      </c>
      <c r="B22" s="83" t="s">
        <v>102</v>
      </c>
      <c r="C22" s="83">
        <v>3</v>
      </c>
      <c r="D22" s="88">
        <v>200000</v>
      </c>
      <c r="E22" s="103">
        <v>150000</v>
      </c>
      <c r="F22" s="104"/>
      <c r="G22" s="83"/>
    </row>
    <row r="23" spans="1:9" x14ac:dyDescent="0.25">
      <c r="A23" s="112" t="s">
        <v>16</v>
      </c>
      <c r="B23" s="112"/>
      <c r="C23" s="89"/>
      <c r="D23" s="89"/>
      <c r="E23" s="105">
        <f>SUM(E21:E22)</f>
        <v>300000</v>
      </c>
      <c r="F23" s="106"/>
    </row>
    <row r="24" spans="1:9" ht="4.5" customHeight="1" x14ac:dyDescent="0.25"/>
    <row r="25" spans="1:9" x14ac:dyDescent="0.25">
      <c r="A25" s="102" t="s">
        <v>103</v>
      </c>
      <c r="B25" s="102"/>
      <c r="C25" s="102"/>
      <c r="D25" s="102"/>
      <c r="E25" s="107">
        <f>F19+E23</f>
        <v>541780</v>
      </c>
      <c r="F25" s="107"/>
    </row>
  </sheetData>
  <mergeCells count="14">
    <mergeCell ref="A25:D25"/>
    <mergeCell ref="E25:F25"/>
    <mergeCell ref="H8:H9"/>
    <mergeCell ref="A19:E19"/>
    <mergeCell ref="E21:F21"/>
    <mergeCell ref="E22:F22"/>
    <mergeCell ref="A23:B23"/>
    <mergeCell ref="E23:F23"/>
    <mergeCell ref="A1:C1"/>
    <mergeCell ref="B4:C4"/>
    <mergeCell ref="A5:F5"/>
    <mergeCell ref="A7:F7"/>
    <mergeCell ref="I5:J5"/>
    <mergeCell ref="H6:H7"/>
  </mergeCells>
  <pageMargins left="0.37" right="0.31" top="0.74803149606299213" bottom="0.74803149606299213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7" workbookViewId="0">
      <selection activeCell="K38" sqref="K38"/>
    </sheetView>
  </sheetViews>
  <sheetFormatPr defaultRowHeight="15" x14ac:dyDescent="0.25"/>
  <cols>
    <col min="1" max="1" width="5" customWidth="1"/>
    <col min="2" max="2" width="24.28515625" customWidth="1"/>
    <col min="3" max="3" width="6.7109375" customWidth="1"/>
    <col min="4" max="4" width="11.28515625" customWidth="1"/>
    <col min="5" max="5" width="11" customWidth="1"/>
    <col min="6" max="6" width="11.140625" customWidth="1"/>
    <col min="7" max="7" width="2.5703125" customWidth="1"/>
    <col min="8" max="8" width="4.28515625" customWidth="1"/>
    <col min="9" max="9" width="24.28515625" customWidth="1"/>
    <col min="10" max="10" width="6.140625" customWidth="1"/>
    <col min="11" max="11" width="10.42578125" bestFit="1" customWidth="1"/>
    <col min="12" max="12" width="13.140625" customWidth="1"/>
    <col min="13" max="13" width="11.85546875" customWidth="1"/>
    <col min="14" max="14" width="5.42578125" customWidth="1"/>
    <col min="15" max="15" width="24.28515625" customWidth="1"/>
    <col min="16" max="16" width="6.140625" customWidth="1"/>
    <col min="17" max="17" width="10.42578125" customWidth="1"/>
    <col min="18" max="18" width="10.7109375" customWidth="1"/>
    <col min="19" max="19" width="13.85546875" customWidth="1"/>
    <col min="257" max="257" width="5" customWidth="1"/>
    <col min="258" max="258" width="24.28515625" customWidth="1"/>
    <col min="259" max="259" width="6.7109375" customWidth="1"/>
    <col min="260" max="260" width="11.28515625" customWidth="1"/>
    <col min="261" max="261" width="11" customWidth="1"/>
    <col min="262" max="262" width="11.140625" customWidth="1"/>
    <col min="263" max="263" width="2.5703125" customWidth="1"/>
    <col min="264" max="264" width="4.28515625" customWidth="1"/>
    <col min="265" max="265" width="24.28515625" customWidth="1"/>
    <col min="266" max="266" width="6.140625" customWidth="1"/>
    <col min="267" max="267" width="10.42578125" bestFit="1" customWidth="1"/>
    <col min="268" max="268" width="13.140625" customWidth="1"/>
    <col min="269" max="269" width="11.85546875" customWidth="1"/>
    <col min="270" max="270" width="5.42578125" customWidth="1"/>
    <col min="271" max="271" width="24.28515625" customWidth="1"/>
    <col min="272" max="272" width="6.140625" customWidth="1"/>
    <col min="273" max="273" width="10.42578125" customWidth="1"/>
    <col min="274" max="274" width="10.7109375" customWidth="1"/>
    <col min="275" max="275" width="13.85546875" customWidth="1"/>
    <col min="513" max="513" width="5" customWidth="1"/>
    <col min="514" max="514" width="24.28515625" customWidth="1"/>
    <col min="515" max="515" width="6.7109375" customWidth="1"/>
    <col min="516" max="516" width="11.28515625" customWidth="1"/>
    <col min="517" max="517" width="11" customWidth="1"/>
    <col min="518" max="518" width="11.140625" customWidth="1"/>
    <col min="519" max="519" width="2.5703125" customWidth="1"/>
    <col min="520" max="520" width="4.28515625" customWidth="1"/>
    <col min="521" max="521" width="24.28515625" customWidth="1"/>
    <col min="522" max="522" width="6.140625" customWidth="1"/>
    <col min="523" max="523" width="10.42578125" bestFit="1" customWidth="1"/>
    <col min="524" max="524" width="13.140625" customWidth="1"/>
    <col min="525" max="525" width="11.85546875" customWidth="1"/>
    <col min="526" max="526" width="5.42578125" customWidth="1"/>
    <col min="527" max="527" width="24.28515625" customWidth="1"/>
    <col min="528" max="528" width="6.140625" customWidth="1"/>
    <col min="529" max="529" width="10.42578125" customWidth="1"/>
    <col min="530" max="530" width="10.7109375" customWidth="1"/>
    <col min="531" max="531" width="13.85546875" customWidth="1"/>
    <col min="769" max="769" width="5" customWidth="1"/>
    <col min="770" max="770" width="24.28515625" customWidth="1"/>
    <col min="771" max="771" width="6.7109375" customWidth="1"/>
    <col min="772" max="772" width="11.28515625" customWidth="1"/>
    <col min="773" max="773" width="11" customWidth="1"/>
    <col min="774" max="774" width="11.140625" customWidth="1"/>
    <col min="775" max="775" width="2.5703125" customWidth="1"/>
    <col min="776" max="776" width="4.28515625" customWidth="1"/>
    <col min="777" max="777" width="24.28515625" customWidth="1"/>
    <col min="778" max="778" width="6.140625" customWidth="1"/>
    <col min="779" max="779" width="10.42578125" bestFit="1" customWidth="1"/>
    <col min="780" max="780" width="13.140625" customWidth="1"/>
    <col min="781" max="781" width="11.85546875" customWidth="1"/>
    <col min="782" max="782" width="5.42578125" customWidth="1"/>
    <col min="783" max="783" width="24.28515625" customWidth="1"/>
    <col min="784" max="784" width="6.140625" customWidth="1"/>
    <col min="785" max="785" width="10.42578125" customWidth="1"/>
    <col min="786" max="786" width="10.7109375" customWidth="1"/>
    <col min="787" max="787" width="13.85546875" customWidth="1"/>
    <col min="1025" max="1025" width="5" customWidth="1"/>
    <col min="1026" max="1026" width="24.28515625" customWidth="1"/>
    <col min="1027" max="1027" width="6.7109375" customWidth="1"/>
    <col min="1028" max="1028" width="11.28515625" customWidth="1"/>
    <col min="1029" max="1029" width="11" customWidth="1"/>
    <col min="1030" max="1030" width="11.140625" customWidth="1"/>
    <col min="1031" max="1031" width="2.5703125" customWidth="1"/>
    <col min="1032" max="1032" width="4.28515625" customWidth="1"/>
    <col min="1033" max="1033" width="24.28515625" customWidth="1"/>
    <col min="1034" max="1034" width="6.140625" customWidth="1"/>
    <col min="1035" max="1035" width="10.42578125" bestFit="1" customWidth="1"/>
    <col min="1036" max="1036" width="13.140625" customWidth="1"/>
    <col min="1037" max="1037" width="11.85546875" customWidth="1"/>
    <col min="1038" max="1038" width="5.42578125" customWidth="1"/>
    <col min="1039" max="1039" width="24.28515625" customWidth="1"/>
    <col min="1040" max="1040" width="6.140625" customWidth="1"/>
    <col min="1041" max="1041" width="10.42578125" customWidth="1"/>
    <col min="1042" max="1042" width="10.7109375" customWidth="1"/>
    <col min="1043" max="1043" width="13.85546875" customWidth="1"/>
    <col min="1281" max="1281" width="5" customWidth="1"/>
    <col min="1282" max="1282" width="24.28515625" customWidth="1"/>
    <col min="1283" max="1283" width="6.7109375" customWidth="1"/>
    <col min="1284" max="1284" width="11.28515625" customWidth="1"/>
    <col min="1285" max="1285" width="11" customWidth="1"/>
    <col min="1286" max="1286" width="11.140625" customWidth="1"/>
    <col min="1287" max="1287" width="2.5703125" customWidth="1"/>
    <col min="1288" max="1288" width="4.28515625" customWidth="1"/>
    <col min="1289" max="1289" width="24.28515625" customWidth="1"/>
    <col min="1290" max="1290" width="6.140625" customWidth="1"/>
    <col min="1291" max="1291" width="10.42578125" bestFit="1" customWidth="1"/>
    <col min="1292" max="1292" width="13.140625" customWidth="1"/>
    <col min="1293" max="1293" width="11.85546875" customWidth="1"/>
    <col min="1294" max="1294" width="5.42578125" customWidth="1"/>
    <col min="1295" max="1295" width="24.28515625" customWidth="1"/>
    <col min="1296" max="1296" width="6.140625" customWidth="1"/>
    <col min="1297" max="1297" width="10.42578125" customWidth="1"/>
    <col min="1298" max="1298" width="10.7109375" customWidth="1"/>
    <col min="1299" max="1299" width="13.85546875" customWidth="1"/>
    <col min="1537" max="1537" width="5" customWidth="1"/>
    <col min="1538" max="1538" width="24.28515625" customWidth="1"/>
    <col min="1539" max="1539" width="6.7109375" customWidth="1"/>
    <col min="1540" max="1540" width="11.28515625" customWidth="1"/>
    <col min="1541" max="1541" width="11" customWidth="1"/>
    <col min="1542" max="1542" width="11.140625" customWidth="1"/>
    <col min="1543" max="1543" width="2.5703125" customWidth="1"/>
    <col min="1544" max="1544" width="4.28515625" customWidth="1"/>
    <col min="1545" max="1545" width="24.28515625" customWidth="1"/>
    <col min="1546" max="1546" width="6.140625" customWidth="1"/>
    <col min="1547" max="1547" width="10.42578125" bestFit="1" customWidth="1"/>
    <col min="1548" max="1548" width="13.140625" customWidth="1"/>
    <col min="1549" max="1549" width="11.85546875" customWidth="1"/>
    <col min="1550" max="1550" width="5.42578125" customWidth="1"/>
    <col min="1551" max="1551" width="24.28515625" customWidth="1"/>
    <col min="1552" max="1552" width="6.140625" customWidth="1"/>
    <col min="1553" max="1553" width="10.42578125" customWidth="1"/>
    <col min="1554" max="1554" width="10.7109375" customWidth="1"/>
    <col min="1555" max="1555" width="13.85546875" customWidth="1"/>
    <col min="1793" max="1793" width="5" customWidth="1"/>
    <col min="1794" max="1794" width="24.28515625" customWidth="1"/>
    <col min="1795" max="1795" width="6.7109375" customWidth="1"/>
    <col min="1796" max="1796" width="11.28515625" customWidth="1"/>
    <col min="1797" max="1797" width="11" customWidth="1"/>
    <col min="1798" max="1798" width="11.140625" customWidth="1"/>
    <col min="1799" max="1799" width="2.5703125" customWidth="1"/>
    <col min="1800" max="1800" width="4.28515625" customWidth="1"/>
    <col min="1801" max="1801" width="24.28515625" customWidth="1"/>
    <col min="1802" max="1802" width="6.140625" customWidth="1"/>
    <col min="1803" max="1803" width="10.42578125" bestFit="1" customWidth="1"/>
    <col min="1804" max="1804" width="13.140625" customWidth="1"/>
    <col min="1805" max="1805" width="11.85546875" customWidth="1"/>
    <col min="1806" max="1806" width="5.42578125" customWidth="1"/>
    <col min="1807" max="1807" width="24.28515625" customWidth="1"/>
    <col min="1808" max="1808" width="6.140625" customWidth="1"/>
    <col min="1809" max="1809" width="10.42578125" customWidth="1"/>
    <col min="1810" max="1810" width="10.7109375" customWidth="1"/>
    <col min="1811" max="1811" width="13.85546875" customWidth="1"/>
    <col min="2049" max="2049" width="5" customWidth="1"/>
    <col min="2050" max="2050" width="24.28515625" customWidth="1"/>
    <col min="2051" max="2051" width="6.7109375" customWidth="1"/>
    <col min="2052" max="2052" width="11.28515625" customWidth="1"/>
    <col min="2053" max="2053" width="11" customWidth="1"/>
    <col min="2054" max="2054" width="11.140625" customWidth="1"/>
    <col min="2055" max="2055" width="2.5703125" customWidth="1"/>
    <col min="2056" max="2056" width="4.28515625" customWidth="1"/>
    <col min="2057" max="2057" width="24.28515625" customWidth="1"/>
    <col min="2058" max="2058" width="6.140625" customWidth="1"/>
    <col min="2059" max="2059" width="10.42578125" bestFit="1" customWidth="1"/>
    <col min="2060" max="2060" width="13.140625" customWidth="1"/>
    <col min="2061" max="2061" width="11.85546875" customWidth="1"/>
    <col min="2062" max="2062" width="5.42578125" customWidth="1"/>
    <col min="2063" max="2063" width="24.28515625" customWidth="1"/>
    <col min="2064" max="2064" width="6.140625" customWidth="1"/>
    <col min="2065" max="2065" width="10.42578125" customWidth="1"/>
    <col min="2066" max="2066" width="10.7109375" customWidth="1"/>
    <col min="2067" max="2067" width="13.85546875" customWidth="1"/>
    <col min="2305" max="2305" width="5" customWidth="1"/>
    <col min="2306" max="2306" width="24.28515625" customWidth="1"/>
    <col min="2307" max="2307" width="6.7109375" customWidth="1"/>
    <col min="2308" max="2308" width="11.28515625" customWidth="1"/>
    <col min="2309" max="2309" width="11" customWidth="1"/>
    <col min="2310" max="2310" width="11.140625" customWidth="1"/>
    <col min="2311" max="2311" width="2.5703125" customWidth="1"/>
    <col min="2312" max="2312" width="4.28515625" customWidth="1"/>
    <col min="2313" max="2313" width="24.28515625" customWidth="1"/>
    <col min="2314" max="2314" width="6.140625" customWidth="1"/>
    <col min="2315" max="2315" width="10.42578125" bestFit="1" customWidth="1"/>
    <col min="2316" max="2316" width="13.140625" customWidth="1"/>
    <col min="2317" max="2317" width="11.85546875" customWidth="1"/>
    <col min="2318" max="2318" width="5.42578125" customWidth="1"/>
    <col min="2319" max="2319" width="24.28515625" customWidth="1"/>
    <col min="2320" max="2320" width="6.140625" customWidth="1"/>
    <col min="2321" max="2321" width="10.42578125" customWidth="1"/>
    <col min="2322" max="2322" width="10.7109375" customWidth="1"/>
    <col min="2323" max="2323" width="13.85546875" customWidth="1"/>
    <col min="2561" max="2561" width="5" customWidth="1"/>
    <col min="2562" max="2562" width="24.28515625" customWidth="1"/>
    <col min="2563" max="2563" width="6.7109375" customWidth="1"/>
    <col min="2564" max="2564" width="11.28515625" customWidth="1"/>
    <col min="2565" max="2565" width="11" customWidth="1"/>
    <col min="2566" max="2566" width="11.140625" customWidth="1"/>
    <col min="2567" max="2567" width="2.5703125" customWidth="1"/>
    <col min="2568" max="2568" width="4.28515625" customWidth="1"/>
    <col min="2569" max="2569" width="24.28515625" customWidth="1"/>
    <col min="2570" max="2570" width="6.140625" customWidth="1"/>
    <col min="2571" max="2571" width="10.42578125" bestFit="1" customWidth="1"/>
    <col min="2572" max="2572" width="13.140625" customWidth="1"/>
    <col min="2573" max="2573" width="11.85546875" customWidth="1"/>
    <col min="2574" max="2574" width="5.42578125" customWidth="1"/>
    <col min="2575" max="2575" width="24.28515625" customWidth="1"/>
    <col min="2576" max="2576" width="6.140625" customWidth="1"/>
    <col min="2577" max="2577" width="10.42578125" customWidth="1"/>
    <col min="2578" max="2578" width="10.7109375" customWidth="1"/>
    <col min="2579" max="2579" width="13.85546875" customWidth="1"/>
    <col min="2817" max="2817" width="5" customWidth="1"/>
    <col min="2818" max="2818" width="24.28515625" customWidth="1"/>
    <col min="2819" max="2819" width="6.7109375" customWidth="1"/>
    <col min="2820" max="2820" width="11.28515625" customWidth="1"/>
    <col min="2821" max="2821" width="11" customWidth="1"/>
    <col min="2822" max="2822" width="11.140625" customWidth="1"/>
    <col min="2823" max="2823" width="2.5703125" customWidth="1"/>
    <col min="2824" max="2824" width="4.28515625" customWidth="1"/>
    <col min="2825" max="2825" width="24.28515625" customWidth="1"/>
    <col min="2826" max="2826" width="6.140625" customWidth="1"/>
    <col min="2827" max="2827" width="10.42578125" bestFit="1" customWidth="1"/>
    <col min="2828" max="2828" width="13.140625" customWidth="1"/>
    <col min="2829" max="2829" width="11.85546875" customWidth="1"/>
    <col min="2830" max="2830" width="5.42578125" customWidth="1"/>
    <col min="2831" max="2831" width="24.28515625" customWidth="1"/>
    <col min="2832" max="2832" width="6.140625" customWidth="1"/>
    <col min="2833" max="2833" width="10.42578125" customWidth="1"/>
    <col min="2834" max="2834" width="10.7109375" customWidth="1"/>
    <col min="2835" max="2835" width="13.85546875" customWidth="1"/>
    <col min="3073" max="3073" width="5" customWidth="1"/>
    <col min="3074" max="3074" width="24.28515625" customWidth="1"/>
    <col min="3075" max="3075" width="6.7109375" customWidth="1"/>
    <col min="3076" max="3076" width="11.28515625" customWidth="1"/>
    <col min="3077" max="3077" width="11" customWidth="1"/>
    <col min="3078" max="3078" width="11.140625" customWidth="1"/>
    <col min="3079" max="3079" width="2.5703125" customWidth="1"/>
    <col min="3080" max="3080" width="4.28515625" customWidth="1"/>
    <col min="3081" max="3081" width="24.28515625" customWidth="1"/>
    <col min="3082" max="3082" width="6.140625" customWidth="1"/>
    <col min="3083" max="3083" width="10.42578125" bestFit="1" customWidth="1"/>
    <col min="3084" max="3084" width="13.140625" customWidth="1"/>
    <col min="3085" max="3085" width="11.85546875" customWidth="1"/>
    <col min="3086" max="3086" width="5.42578125" customWidth="1"/>
    <col min="3087" max="3087" width="24.28515625" customWidth="1"/>
    <col min="3088" max="3088" width="6.140625" customWidth="1"/>
    <col min="3089" max="3089" width="10.42578125" customWidth="1"/>
    <col min="3090" max="3090" width="10.7109375" customWidth="1"/>
    <col min="3091" max="3091" width="13.85546875" customWidth="1"/>
    <col min="3329" max="3329" width="5" customWidth="1"/>
    <col min="3330" max="3330" width="24.28515625" customWidth="1"/>
    <col min="3331" max="3331" width="6.7109375" customWidth="1"/>
    <col min="3332" max="3332" width="11.28515625" customWidth="1"/>
    <col min="3333" max="3333" width="11" customWidth="1"/>
    <col min="3334" max="3334" width="11.140625" customWidth="1"/>
    <col min="3335" max="3335" width="2.5703125" customWidth="1"/>
    <col min="3336" max="3336" width="4.28515625" customWidth="1"/>
    <col min="3337" max="3337" width="24.28515625" customWidth="1"/>
    <col min="3338" max="3338" width="6.140625" customWidth="1"/>
    <col min="3339" max="3339" width="10.42578125" bestFit="1" customWidth="1"/>
    <col min="3340" max="3340" width="13.140625" customWidth="1"/>
    <col min="3341" max="3341" width="11.85546875" customWidth="1"/>
    <col min="3342" max="3342" width="5.42578125" customWidth="1"/>
    <col min="3343" max="3343" width="24.28515625" customWidth="1"/>
    <col min="3344" max="3344" width="6.140625" customWidth="1"/>
    <col min="3345" max="3345" width="10.42578125" customWidth="1"/>
    <col min="3346" max="3346" width="10.7109375" customWidth="1"/>
    <col min="3347" max="3347" width="13.85546875" customWidth="1"/>
    <col min="3585" max="3585" width="5" customWidth="1"/>
    <col min="3586" max="3586" width="24.28515625" customWidth="1"/>
    <col min="3587" max="3587" width="6.7109375" customWidth="1"/>
    <col min="3588" max="3588" width="11.28515625" customWidth="1"/>
    <col min="3589" max="3589" width="11" customWidth="1"/>
    <col min="3590" max="3590" width="11.140625" customWidth="1"/>
    <col min="3591" max="3591" width="2.5703125" customWidth="1"/>
    <col min="3592" max="3592" width="4.28515625" customWidth="1"/>
    <col min="3593" max="3593" width="24.28515625" customWidth="1"/>
    <col min="3594" max="3594" width="6.140625" customWidth="1"/>
    <col min="3595" max="3595" width="10.42578125" bestFit="1" customWidth="1"/>
    <col min="3596" max="3596" width="13.140625" customWidth="1"/>
    <col min="3597" max="3597" width="11.85546875" customWidth="1"/>
    <col min="3598" max="3598" width="5.42578125" customWidth="1"/>
    <col min="3599" max="3599" width="24.28515625" customWidth="1"/>
    <col min="3600" max="3600" width="6.140625" customWidth="1"/>
    <col min="3601" max="3601" width="10.42578125" customWidth="1"/>
    <col min="3602" max="3602" width="10.7109375" customWidth="1"/>
    <col min="3603" max="3603" width="13.85546875" customWidth="1"/>
    <col min="3841" max="3841" width="5" customWidth="1"/>
    <col min="3842" max="3842" width="24.28515625" customWidth="1"/>
    <col min="3843" max="3843" width="6.7109375" customWidth="1"/>
    <col min="3844" max="3844" width="11.28515625" customWidth="1"/>
    <col min="3845" max="3845" width="11" customWidth="1"/>
    <col min="3846" max="3846" width="11.140625" customWidth="1"/>
    <col min="3847" max="3847" width="2.5703125" customWidth="1"/>
    <col min="3848" max="3848" width="4.28515625" customWidth="1"/>
    <col min="3849" max="3849" width="24.28515625" customWidth="1"/>
    <col min="3850" max="3850" width="6.140625" customWidth="1"/>
    <col min="3851" max="3851" width="10.42578125" bestFit="1" customWidth="1"/>
    <col min="3852" max="3852" width="13.140625" customWidth="1"/>
    <col min="3853" max="3853" width="11.85546875" customWidth="1"/>
    <col min="3854" max="3854" width="5.42578125" customWidth="1"/>
    <col min="3855" max="3855" width="24.28515625" customWidth="1"/>
    <col min="3856" max="3856" width="6.140625" customWidth="1"/>
    <col min="3857" max="3857" width="10.42578125" customWidth="1"/>
    <col min="3858" max="3858" width="10.7109375" customWidth="1"/>
    <col min="3859" max="3859" width="13.85546875" customWidth="1"/>
    <col min="4097" max="4097" width="5" customWidth="1"/>
    <col min="4098" max="4098" width="24.28515625" customWidth="1"/>
    <col min="4099" max="4099" width="6.7109375" customWidth="1"/>
    <col min="4100" max="4100" width="11.28515625" customWidth="1"/>
    <col min="4101" max="4101" width="11" customWidth="1"/>
    <col min="4102" max="4102" width="11.140625" customWidth="1"/>
    <col min="4103" max="4103" width="2.5703125" customWidth="1"/>
    <col min="4104" max="4104" width="4.28515625" customWidth="1"/>
    <col min="4105" max="4105" width="24.28515625" customWidth="1"/>
    <col min="4106" max="4106" width="6.140625" customWidth="1"/>
    <col min="4107" max="4107" width="10.42578125" bestFit="1" customWidth="1"/>
    <col min="4108" max="4108" width="13.140625" customWidth="1"/>
    <col min="4109" max="4109" width="11.85546875" customWidth="1"/>
    <col min="4110" max="4110" width="5.42578125" customWidth="1"/>
    <col min="4111" max="4111" width="24.28515625" customWidth="1"/>
    <col min="4112" max="4112" width="6.140625" customWidth="1"/>
    <col min="4113" max="4113" width="10.42578125" customWidth="1"/>
    <col min="4114" max="4114" width="10.7109375" customWidth="1"/>
    <col min="4115" max="4115" width="13.85546875" customWidth="1"/>
    <col min="4353" max="4353" width="5" customWidth="1"/>
    <col min="4354" max="4354" width="24.28515625" customWidth="1"/>
    <col min="4355" max="4355" width="6.7109375" customWidth="1"/>
    <col min="4356" max="4356" width="11.28515625" customWidth="1"/>
    <col min="4357" max="4357" width="11" customWidth="1"/>
    <col min="4358" max="4358" width="11.140625" customWidth="1"/>
    <col min="4359" max="4359" width="2.5703125" customWidth="1"/>
    <col min="4360" max="4360" width="4.28515625" customWidth="1"/>
    <col min="4361" max="4361" width="24.28515625" customWidth="1"/>
    <col min="4362" max="4362" width="6.140625" customWidth="1"/>
    <col min="4363" max="4363" width="10.42578125" bestFit="1" customWidth="1"/>
    <col min="4364" max="4364" width="13.140625" customWidth="1"/>
    <col min="4365" max="4365" width="11.85546875" customWidth="1"/>
    <col min="4366" max="4366" width="5.42578125" customWidth="1"/>
    <col min="4367" max="4367" width="24.28515625" customWidth="1"/>
    <col min="4368" max="4368" width="6.140625" customWidth="1"/>
    <col min="4369" max="4369" width="10.42578125" customWidth="1"/>
    <col min="4370" max="4370" width="10.7109375" customWidth="1"/>
    <col min="4371" max="4371" width="13.85546875" customWidth="1"/>
    <col min="4609" max="4609" width="5" customWidth="1"/>
    <col min="4610" max="4610" width="24.28515625" customWidth="1"/>
    <col min="4611" max="4611" width="6.7109375" customWidth="1"/>
    <col min="4612" max="4612" width="11.28515625" customWidth="1"/>
    <col min="4613" max="4613" width="11" customWidth="1"/>
    <col min="4614" max="4614" width="11.140625" customWidth="1"/>
    <col min="4615" max="4615" width="2.5703125" customWidth="1"/>
    <col min="4616" max="4616" width="4.28515625" customWidth="1"/>
    <col min="4617" max="4617" width="24.28515625" customWidth="1"/>
    <col min="4618" max="4618" width="6.140625" customWidth="1"/>
    <col min="4619" max="4619" width="10.42578125" bestFit="1" customWidth="1"/>
    <col min="4620" max="4620" width="13.140625" customWidth="1"/>
    <col min="4621" max="4621" width="11.85546875" customWidth="1"/>
    <col min="4622" max="4622" width="5.42578125" customWidth="1"/>
    <col min="4623" max="4623" width="24.28515625" customWidth="1"/>
    <col min="4624" max="4624" width="6.140625" customWidth="1"/>
    <col min="4625" max="4625" width="10.42578125" customWidth="1"/>
    <col min="4626" max="4626" width="10.7109375" customWidth="1"/>
    <col min="4627" max="4627" width="13.85546875" customWidth="1"/>
    <col min="4865" max="4865" width="5" customWidth="1"/>
    <col min="4866" max="4866" width="24.28515625" customWidth="1"/>
    <col min="4867" max="4867" width="6.7109375" customWidth="1"/>
    <col min="4868" max="4868" width="11.28515625" customWidth="1"/>
    <col min="4869" max="4869" width="11" customWidth="1"/>
    <col min="4870" max="4870" width="11.140625" customWidth="1"/>
    <col min="4871" max="4871" width="2.5703125" customWidth="1"/>
    <col min="4872" max="4872" width="4.28515625" customWidth="1"/>
    <col min="4873" max="4873" width="24.28515625" customWidth="1"/>
    <col min="4874" max="4874" width="6.140625" customWidth="1"/>
    <col min="4875" max="4875" width="10.42578125" bestFit="1" customWidth="1"/>
    <col min="4876" max="4876" width="13.140625" customWidth="1"/>
    <col min="4877" max="4877" width="11.85546875" customWidth="1"/>
    <col min="4878" max="4878" width="5.42578125" customWidth="1"/>
    <col min="4879" max="4879" width="24.28515625" customWidth="1"/>
    <col min="4880" max="4880" width="6.140625" customWidth="1"/>
    <col min="4881" max="4881" width="10.42578125" customWidth="1"/>
    <col min="4882" max="4882" width="10.7109375" customWidth="1"/>
    <col min="4883" max="4883" width="13.85546875" customWidth="1"/>
    <col min="5121" max="5121" width="5" customWidth="1"/>
    <col min="5122" max="5122" width="24.28515625" customWidth="1"/>
    <col min="5123" max="5123" width="6.7109375" customWidth="1"/>
    <col min="5124" max="5124" width="11.28515625" customWidth="1"/>
    <col min="5125" max="5125" width="11" customWidth="1"/>
    <col min="5126" max="5126" width="11.140625" customWidth="1"/>
    <col min="5127" max="5127" width="2.5703125" customWidth="1"/>
    <col min="5128" max="5128" width="4.28515625" customWidth="1"/>
    <col min="5129" max="5129" width="24.28515625" customWidth="1"/>
    <col min="5130" max="5130" width="6.140625" customWidth="1"/>
    <col min="5131" max="5131" width="10.42578125" bestFit="1" customWidth="1"/>
    <col min="5132" max="5132" width="13.140625" customWidth="1"/>
    <col min="5133" max="5133" width="11.85546875" customWidth="1"/>
    <col min="5134" max="5134" width="5.42578125" customWidth="1"/>
    <col min="5135" max="5135" width="24.28515625" customWidth="1"/>
    <col min="5136" max="5136" width="6.140625" customWidth="1"/>
    <col min="5137" max="5137" width="10.42578125" customWidth="1"/>
    <col min="5138" max="5138" width="10.7109375" customWidth="1"/>
    <col min="5139" max="5139" width="13.85546875" customWidth="1"/>
    <col min="5377" max="5377" width="5" customWidth="1"/>
    <col min="5378" max="5378" width="24.28515625" customWidth="1"/>
    <col min="5379" max="5379" width="6.7109375" customWidth="1"/>
    <col min="5380" max="5380" width="11.28515625" customWidth="1"/>
    <col min="5381" max="5381" width="11" customWidth="1"/>
    <col min="5382" max="5382" width="11.140625" customWidth="1"/>
    <col min="5383" max="5383" width="2.5703125" customWidth="1"/>
    <col min="5384" max="5384" width="4.28515625" customWidth="1"/>
    <col min="5385" max="5385" width="24.28515625" customWidth="1"/>
    <col min="5386" max="5386" width="6.140625" customWidth="1"/>
    <col min="5387" max="5387" width="10.42578125" bestFit="1" customWidth="1"/>
    <col min="5388" max="5388" width="13.140625" customWidth="1"/>
    <col min="5389" max="5389" width="11.85546875" customWidth="1"/>
    <col min="5390" max="5390" width="5.42578125" customWidth="1"/>
    <col min="5391" max="5391" width="24.28515625" customWidth="1"/>
    <col min="5392" max="5392" width="6.140625" customWidth="1"/>
    <col min="5393" max="5393" width="10.42578125" customWidth="1"/>
    <col min="5394" max="5394" width="10.7109375" customWidth="1"/>
    <col min="5395" max="5395" width="13.85546875" customWidth="1"/>
    <col min="5633" max="5633" width="5" customWidth="1"/>
    <col min="5634" max="5634" width="24.28515625" customWidth="1"/>
    <col min="5635" max="5635" width="6.7109375" customWidth="1"/>
    <col min="5636" max="5636" width="11.28515625" customWidth="1"/>
    <col min="5637" max="5637" width="11" customWidth="1"/>
    <col min="5638" max="5638" width="11.140625" customWidth="1"/>
    <col min="5639" max="5639" width="2.5703125" customWidth="1"/>
    <col min="5640" max="5640" width="4.28515625" customWidth="1"/>
    <col min="5641" max="5641" width="24.28515625" customWidth="1"/>
    <col min="5642" max="5642" width="6.140625" customWidth="1"/>
    <col min="5643" max="5643" width="10.42578125" bestFit="1" customWidth="1"/>
    <col min="5644" max="5644" width="13.140625" customWidth="1"/>
    <col min="5645" max="5645" width="11.85546875" customWidth="1"/>
    <col min="5646" max="5646" width="5.42578125" customWidth="1"/>
    <col min="5647" max="5647" width="24.28515625" customWidth="1"/>
    <col min="5648" max="5648" width="6.140625" customWidth="1"/>
    <col min="5649" max="5649" width="10.42578125" customWidth="1"/>
    <col min="5650" max="5650" width="10.7109375" customWidth="1"/>
    <col min="5651" max="5651" width="13.85546875" customWidth="1"/>
    <col min="5889" max="5889" width="5" customWidth="1"/>
    <col min="5890" max="5890" width="24.28515625" customWidth="1"/>
    <col min="5891" max="5891" width="6.7109375" customWidth="1"/>
    <col min="5892" max="5892" width="11.28515625" customWidth="1"/>
    <col min="5893" max="5893" width="11" customWidth="1"/>
    <col min="5894" max="5894" width="11.140625" customWidth="1"/>
    <col min="5895" max="5895" width="2.5703125" customWidth="1"/>
    <col min="5896" max="5896" width="4.28515625" customWidth="1"/>
    <col min="5897" max="5897" width="24.28515625" customWidth="1"/>
    <col min="5898" max="5898" width="6.140625" customWidth="1"/>
    <col min="5899" max="5899" width="10.42578125" bestFit="1" customWidth="1"/>
    <col min="5900" max="5900" width="13.140625" customWidth="1"/>
    <col min="5901" max="5901" width="11.85546875" customWidth="1"/>
    <col min="5902" max="5902" width="5.42578125" customWidth="1"/>
    <col min="5903" max="5903" width="24.28515625" customWidth="1"/>
    <col min="5904" max="5904" width="6.140625" customWidth="1"/>
    <col min="5905" max="5905" width="10.42578125" customWidth="1"/>
    <col min="5906" max="5906" width="10.7109375" customWidth="1"/>
    <col min="5907" max="5907" width="13.85546875" customWidth="1"/>
    <col min="6145" max="6145" width="5" customWidth="1"/>
    <col min="6146" max="6146" width="24.28515625" customWidth="1"/>
    <col min="6147" max="6147" width="6.7109375" customWidth="1"/>
    <col min="6148" max="6148" width="11.28515625" customWidth="1"/>
    <col min="6149" max="6149" width="11" customWidth="1"/>
    <col min="6150" max="6150" width="11.140625" customWidth="1"/>
    <col min="6151" max="6151" width="2.5703125" customWidth="1"/>
    <col min="6152" max="6152" width="4.28515625" customWidth="1"/>
    <col min="6153" max="6153" width="24.28515625" customWidth="1"/>
    <col min="6154" max="6154" width="6.140625" customWidth="1"/>
    <col min="6155" max="6155" width="10.42578125" bestFit="1" customWidth="1"/>
    <col min="6156" max="6156" width="13.140625" customWidth="1"/>
    <col min="6157" max="6157" width="11.85546875" customWidth="1"/>
    <col min="6158" max="6158" width="5.42578125" customWidth="1"/>
    <col min="6159" max="6159" width="24.28515625" customWidth="1"/>
    <col min="6160" max="6160" width="6.140625" customWidth="1"/>
    <col min="6161" max="6161" width="10.42578125" customWidth="1"/>
    <col min="6162" max="6162" width="10.7109375" customWidth="1"/>
    <col min="6163" max="6163" width="13.85546875" customWidth="1"/>
    <col min="6401" max="6401" width="5" customWidth="1"/>
    <col min="6402" max="6402" width="24.28515625" customWidth="1"/>
    <col min="6403" max="6403" width="6.7109375" customWidth="1"/>
    <col min="6404" max="6404" width="11.28515625" customWidth="1"/>
    <col min="6405" max="6405" width="11" customWidth="1"/>
    <col min="6406" max="6406" width="11.140625" customWidth="1"/>
    <col min="6407" max="6407" width="2.5703125" customWidth="1"/>
    <col min="6408" max="6408" width="4.28515625" customWidth="1"/>
    <col min="6409" max="6409" width="24.28515625" customWidth="1"/>
    <col min="6410" max="6410" width="6.140625" customWidth="1"/>
    <col min="6411" max="6411" width="10.42578125" bestFit="1" customWidth="1"/>
    <col min="6412" max="6412" width="13.140625" customWidth="1"/>
    <col min="6413" max="6413" width="11.85546875" customWidth="1"/>
    <col min="6414" max="6414" width="5.42578125" customWidth="1"/>
    <col min="6415" max="6415" width="24.28515625" customWidth="1"/>
    <col min="6416" max="6416" width="6.140625" customWidth="1"/>
    <col min="6417" max="6417" width="10.42578125" customWidth="1"/>
    <col min="6418" max="6418" width="10.7109375" customWidth="1"/>
    <col min="6419" max="6419" width="13.85546875" customWidth="1"/>
    <col min="6657" max="6657" width="5" customWidth="1"/>
    <col min="6658" max="6658" width="24.28515625" customWidth="1"/>
    <col min="6659" max="6659" width="6.7109375" customWidth="1"/>
    <col min="6660" max="6660" width="11.28515625" customWidth="1"/>
    <col min="6661" max="6661" width="11" customWidth="1"/>
    <col min="6662" max="6662" width="11.140625" customWidth="1"/>
    <col min="6663" max="6663" width="2.5703125" customWidth="1"/>
    <col min="6664" max="6664" width="4.28515625" customWidth="1"/>
    <col min="6665" max="6665" width="24.28515625" customWidth="1"/>
    <col min="6666" max="6666" width="6.140625" customWidth="1"/>
    <col min="6667" max="6667" width="10.42578125" bestFit="1" customWidth="1"/>
    <col min="6668" max="6668" width="13.140625" customWidth="1"/>
    <col min="6669" max="6669" width="11.85546875" customWidth="1"/>
    <col min="6670" max="6670" width="5.42578125" customWidth="1"/>
    <col min="6671" max="6671" width="24.28515625" customWidth="1"/>
    <col min="6672" max="6672" width="6.140625" customWidth="1"/>
    <col min="6673" max="6673" width="10.42578125" customWidth="1"/>
    <col min="6674" max="6674" width="10.7109375" customWidth="1"/>
    <col min="6675" max="6675" width="13.85546875" customWidth="1"/>
    <col min="6913" max="6913" width="5" customWidth="1"/>
    <col min="6914" max="6914" width="24.28515625" customWidth="1"/>
    <col min="6915" max="6915" width="6.7109375" customWidth="1"/>
    <col min="6916" max="6916" width="11.28515625" customWidth="1"/>
    <col min="6917" max="6917" width="11" customWidth="1"/>
    <col min="6918" max="6918" width="11.140625" customWidth="1"/>
    <col min="6919" max="6919" width="2.5703125" customWidth="1"/>
    <col min="6920" max="6920" width="4.28515625" customWidth="1"/>
    <col min="6921" max="6921" width="24.28515625" customWidth="1"/>
    <col min="6922" max="6922" width="6.140625" customWidth="1"/>
    <col min="6923" max="6923" width="10.42578125" bestFit="1" customWidth="1"/>
    <col min="6924" max="6924" width="13.140625" customWidth="1"/>
    <col min="6925" max="6925" width="11.85546875" customWidth="1"/>
    <col min="6926" max="6926" width="5.42578125" customWidth="1"/>
    <col min="6927" max="6927" width="24.28515625" customWidth="1"/>
    <col min="6928" max="6928" width="6.140625" customWidth="1"/>
    <col min="6929" max="6929" width="10.42578125" customWidth="1"/>
    <col min="6930" max="6930" width="10.7109375" customWidth="1"/>
    <col min="6931" max="6931" width="13.85546875" customWidth="1"/>
    <col min="7169" max="7169" width="5" customWidth="1"/>
    <col min="7170" max="7170" width="24.28515625" customWidth="1"/>
    <col min="7171" max="7171" width="6.7109375" customWidth="1"/>
    <col min="7172" max="7172" width="11.28515625" customWidth="1"/>
    <col min="7173" max="7173" width="11" customWidth="1"/>
    <col min="7174" max="7174" width="11.140625" customWidth="1"/>
    <col min="7175" max="7175" width="2.5703125" customWidth="1"/>
    <col min="7176" max="7176" width="4.28515625" customWidth="1"/>
    <col min="7177" max="7177" width="24.28515625" customWidth="1"/>
    <col min="7178" max="7178" width="6.140625" customWidth="1"/>
    <col min="7179" max="7179" width="10.42578125" bestFit="1" customWidth="1"/>
    <col min="7180" max="7180" width="13.140625" customWidth="1"/>
    <col min="7181" max="7181" width="11.85546875" customWidth="1"/>
    <col min="7182" max="7182" width="5.42578125" customWidth="1"/>
    <col min="7183" max="7183" width="24.28515625" customWidth="1"/>
    <col min="7184" max="7184" width="6.140625" customWidth="1"/>
    <col min="7185" max="7185" width="10.42578125" customWidth="1"/>
    <col min="7186" max="7186" width="10.7109375" customWidth="1"/>
    <col min="7187" max="7187" width="13.85546875" customWidth="1"/>
    <col min="7425" max="7425" width="5" customWidth="1"/>
    <col min="7426" max="7426" width="24.28515625" customWidth="1"/>
    <col min="7427" max="7427" width="6.7109375" customWidth="1"/>
    <col min="7428" max="7428" width="11.28515625" customWidth="1"/>
    <col min="7429" max="7429" width="11" customWidth="1"/>
    <col min="7430" max="7430" width="11.140625" customWidth="1"/>
    <col min="7431" max="7431" width="2.5703125" customWidth="1"/>
    <col min="7432" max="7432" width="4.28515625" customWidth="1"/>
    <col min="7433" max="7433" width="24.28515625" customWidth="1"/>
    <col min="7434" max="7434" width="6.140625" customWidth="1"/>
    <col min="7435" max="7435" width="10.42578125" bestFit="1" customWidth="1"/>
    <col min="7436" max="7436" width="13.140625" customWidth="1"/>
    <col min="7437" max="7437" width="11.85546875" customWidth="1"/>
    <col min="7438" max="7438" width="5.42578125" customWidth="1"/>
    <col min="7439" max="7439" width="24.28515625" customWidth="1"/>
    <col min="7440" max="7440" width="6.140625" customWidth="1"/>
    <col min="7441" max="7441" width="10.42578125" customWidth="1"/>
    <col min="7442" max="7442" width="10.7109375" customWidth="1"/>
    <col min="7443" max="7443" width="13.85546875" customWidth="1"/>
    <col min="7681" max="7681" width="5" customWidth="1"/>
    <col min="7682" max="7682" width="24.28515625" customWidth="1"/>
    <col min="7683" max="7683" width="6.7109375" customWidth="1"/>
    <col min="7684" max="7684" width="11.28515625" customWidth="1"/>
    <col min="7685" max="7685" width="11" customWidth="1"/>
    <col min="7686" max="7686" width="11.140625" customWidth="1"/>
    <col min="7687" max="7687" width="2.5703125" customWidth="1"/>
    <col min="7688" max="7688" width="4.28515625" customWidth="1"/>
    <col min="7689" max="7689" width="24.28515625" customWidth="1"/>
    <col min="7690" max="7690" width="6.140625" customWidth="1"/>
    <col min="7691" max="7691" width="10.42578125" bestFit="1" customWidth="1"/>
    <col min="7692" max="7692" width="13.140625" customWidth="1"/>
    <col min="7693" max="7693" width="11.85546875" customWidth="1"/>
    <col min="7694" max="7694" width="5.42578125" customWidth="1"/>
    <col min="7695" max="7695" width="24.28515625" customWidth="1"/>
    <col min="7696" max="7696" width="6.140625" customWidth="1"/>
    <col min="7697" max="7697" width="10.42578125" customWidth="1"/>
    <col min="7698" max="7698" width="10.7109375" customWidth="1"/>
    <col min="7699" max="7699" width="13.85546875" customWidth="1"/>
    <col min="7937" max="7937" width="5" customWidth="1"/>
    <col min="7938" max="7938" width="24.28515625" customWidth="1"/>
    <col min="7939" max="7939" width="6.7109375" customWidth="1"/>
    <col min="7940" max="7940" width="11.28515625" customWidth="1"/>
    <col min="7941" max="7941" width="11" customWidth="1"/>
    <col min="7942" max="7942" width="11.140625" customWidth="1"/>
    <col min="7943" max="7943" width="2.5703125" customWidth="1"/>
    <col min="7944" max="7944" width="4.28515625" customWidth="1"/>
    <col min="7945" max="7945" width="24.28515625" customWidth="1"/>
    <col min="7946" max="7946" width="6.140625" customWidth="1"/>
    <col min="7947" max="7947" width="10.42578125" bestFit="1" customWidth="1"/>
    <col min="7948" max="7948" width="13.140625" customWidth="1"/>
    <col min="7949" max="7949" width="11.85546875" customWidth="1"/>
    <col min="7950" max="7950" width="5.42578125" customWidth="1"/>
    <col min="7951" max="7951" width="24.28515625" customWidth="1"/>
    <col min="7952" max="7952" width="6.140625" customWidth="1"/>
    <col min="7953" max="7953" width="10.42578125" customWidth="1"/>
    <col min="7954" max="7954" width="10.7109375" customWidth="1"/>
    <col min="7955" max="7955" width="13.85546875" customWidth="1"/>
    <col min="8193" max="8193" width="5" customWidth="1"/>
    <col min="8194" max="8194" width="24.28515625" customWidth="1"/>
    <col min="8195" max="8195" width="6.7109375" customWidth="1"/>
    <col min="8196" max="8196" width="11.28515625" customWidth="1"/>
    <col min="8197" max="8197" width="11" customWidth="1"/>
    <col min="8198" max="8198" width="11.140625" customWidth="1"/>
    <col min="8199" max="8199" width="2.5703125" customWidth="1"/>
    <col min="8200" max="8200" width="4.28515625" customWidth="1"/>
    <col min="8201" max="8201" width="24.28515625" customWidth="1"/>
    <col min="8202" max="8202" width="6.140625" customWidth="1"/>
    <col min="8203" max="8203" width="10.42578125" bestFit="1" customWidth="1"/>
    <col min="8204" max="8204" width="13.140625" customWidth="1"/>
    <col min="8205" max="8205" width="11.85546875" customWidth="1"/>
    <col min="8206" max="8206" width="5.42578125" customWidth="1"/>
    <col min="8207" max="8207" width="24.28515625" customWidth="1"/>
    <col min="8208" max="8208" width="6.140625" customWidth="1"/>
    <col min="8209" max="8209" width="10.42578125" customWidth="1"/>
    <col min="8210" max="8210" width="10.7109375" customWidth="1"/>
    <col min="8211" max="8211" width="13.85546875" customWidth="1"/>
    <col min="8449" max="8449" width="5" customWidth="1"/>
    <col min="8450" max="8450" width="24.28515625" customWidth="1"/>
    <col min="8451" max="8451" width="6.7109375" customWidth="1"/>
    <col min="8452" max="8452" width="11.28515625" customWidth="1"/>
    <col min="8453" max="8453" width="11" customWidth="1"/>
    <col min="8454" max="8454" width="11.140625" customWidth="1"/>
    <col min="8455" max="8455" width="2.5703125" customWidth="1"/>
    <col min="8456" max="8456" width="4.28515625" customWidth="1"/>
    <col min="8457" max="8457" width="24.28515625" customWidth="1"/>
    <col min="8458" max="8458" width="6.140625" customWidth="1"/>
    <col min="8459" max="8459" width="10.42578125" bestFit="1" customWidth="1"/>
    <col min="8460" max="8460" width="13.140625" customWidth="1"/>
    <col min="8461" max="8461" width="11.85546875" customWidth="1"/>
    <col min="8462" max="8462" width="5.42578125" customWidth="1"/>
    <col min="8463" max="8463" width="24.28515625" customWidth="1"/>
    <col min="8464" max="8464" width="6.140625" customWidth="1"/>
    <col min="8465" max="8465" width="10.42578125" customWidth="1"/>
    <col min="8466" max="8466" width="10.7109375" customWidth="1"/>
    <col min="8467" max="8467" width="13.85546875" customWidth="1"/>
    <col min="8705" max="8705" width="5" customWidth="1"/>
    <col min="8706" max="8706" width="24.28515625" customWidth="1"/>
    <col min="8707" max="8707" width="6.7109375" customWidth="1"/>
    <col min="8708" max="8708" width="11.28515625" customWidth="1"/>
    <col min="8709" max="8709" width="11" customWidth="1"/>
    <col min="8710" max="8710" width="11.140625" customWidth="1"/>
    <col min="8711" max="8711" width="2.5703125" customWidth="1"/>
    <col min="8712" max="8712" width="4.28515625" customWidth="1"/>
    <col min="8713" max="8713" width="24.28515625" customWidth="1"/>
    <col min="8714" max="8714" width="6.140625" customWidth="1"/>
    <col min="8715" max="8715" width="10.42578125" bestFit="1" customWidth="1"/>
    <col min="8716" max="8716" width="13.140625" customWidth="1"/>
    <col min="8717" max="8717" width="11.85546875" customWidth="1"/>
    <col min="8718" max="8718" width="5.42578125" customWidth="1"/>
    <col min="8719" max="8719" width="24.28515625" customWidth="1"/>
    <col min="8720" max="8720" width="6.140625" customWidth="1"/>
    <col min="8721" max="8721" width="10.42578125" customWidth="1"/>
    <col min="8722" max="8722" width="10.7109375" customWidth="1"/>
    <col min="8723" max="8723" width="13.85546875" customWidth="1"/>
    <col min="8961" max="8961" width="5" customWidth="1"/>
    <col min="8962" max="8962" width="24.28515625" customWidth="1"/>
    <col min="8963" max="8963" width="6.7109375" customWidth="1"/>
    <col min="8964" max="8964" width="11.28515625" customWidth="1"/>
    <col min="8965" max="8965" width="11" customWidth="1"/>
    <col min="8966" max="8966" width="11.140625" customWidth="1"/>
    <col min="8967" max="8967" width="2.5703125" customWidth="1"/>
    <col min="8968" max="8968" width="4.28515625" customWidth="1"/>
    <col min="8969" max="8969" width="24.28515625" customWidth="1"/>
    <col min="8970" max="8970" width="6.140625" customWidth="1"/>
    <col min="8971" max="8971" width="10.42578125" bestFit="1" customWidth="1"/>
    <col min="8972" max="8972" width="13.140625" customWidth="1"/>
    <col min="8973" max="8973" width="11.85546875" customWidth="1"/>
    <col min="8974" max="8974" width="5.42578125" customWidth="1"/>
    <col min="8975" max="8975" width="24.28515625" customWidth="1"/>
    <col min="8976" max="8976" width="6.140625" customWidth="1"/>
    <col min="8977" max="8977" width="10.42578125" customWidth="1"/>
    <col min="8978" max="8978" width="10.7109375" customWidth="1"/>
    <col min="8979" max="8979" width="13.85546875" customWidth="1"/>
    <col min="9217" max="9217" width="5" customWidth="1"/>
    <col min="9218" max="9218" width="24.28515625" customWidth="1"/>
    <col min="9219" max="9219" width="6.7109375" customWidth="1"/>
    <col min="9220" max="9220" width="11.28515625" customWidth="1"/>
    <col min="9221" max="9221" width="11" customWidth="1"/>
    <col min="9222" max="9222" width="11.140625" customWidth="1"/>
    <col min="9223" max="9223" width="2.5703125" customWidth="1"/>
    <col min="9224" max="9224" width="4.28515625" customWidth="1"/>
    <col min="9225" max="9225" width="24.28515625" customWidth="1"/>
    <col min="9226" max="9226" width="6.140625" customWidth="1"/>
    <col min="9227" max="9227" width="10.42578125" bestFit="1" customWidth="1"/>
    <col min="9228" max="9228" width="13.140625" customWidth="1"/>
    <col min="9229" max="9229" width="11.85546875" customWidth="1"/>
    <col min="9230" max="9230" width="5.42578125" customWidth="1"/>
    <col min="9231" max="9231" width="24.28515625" customWidth="1"/>
    <col min="9232" max="9232" width="6.140625" customWidth="1"/>
    <col min="9233" max="9233" width="10.42578125" customWidth="1"/>
    <col min="9234" max="9234" width="10.7109375" customWidth="1"/>
    <col min="9235" max="9235" width="13.85546875" customWidth="1"/>
    <col min="9473" max="9473" width="5" customWidth="1"/>
    <col min="9474" max="9474" width="24.28515625" customWidth="1"/>
    <col min="9475" max="9475" width="6.7109375" customWidth="1"/>
    <col min="9476" max="9476" width="11.28515625" customWidth="1"/>
    <col min="9477" max="9477" width="11" customWidth="1"/>
    <col min="9478" max="9478" width="11.140625" customWidth="1"/>
    <col min="9479" max="9479" width="2.5703125" customWidth="1"/>
    <col min="9480" max="9480" width="4.28515625" customWidth="1"/>
    <col min="9481" max="9481" width="24.28515625" customWidth="1"/>
    <col min="9482" max="9482" width="6.140625" customWidth="1"/>
    <col min="9483" max="9483" width="10.42578125" bestFit="1" customWidth="1"/>
    <col min="9484" max="9484" width="13.140625" customWidth="1"/>
    <col min="9485" max="9485" width="11.85546875" customWidth="1"/>
    <col min="9486" max="9486" width="5.42578125" customWidth="1"/>
    <col min="9487" max="9487" width="24.28515625" customWidth="1"/>
    <col min="9488" max="9488" width="6.140625" customWidth="1"/>
    <col min="9489" max="9489" width="10.42578125" customWidth="1"/>
    <col min="9490" max="9490" width="10.7109375" customWidth="1"/>
    <col min="9491" max="9491" width="13.85546875" customWidth="1"/>
    <col min="9729" max="9729" width="5" customWidth="1"/>
    <col min="9730" max="9730" width="24.28515625" customWidth="1"/>
    <col min="9731" max="9731" width="6.7109375" customWidth="1"/>
    <col min="9732" max="9732" width="11.28515625" customWidth="1"/>
    <col min="9733" max="9733" width="11" customWidth="1"/>
    <col min="9734" max="9734" width="11.140625" customWidth="1"/>
    <col min="9735" max="9735" width="2.5703125" customWidth="1"/>
    <col min="9736" max="9736" width="4.28515625" customWidth="1"/>
    <col min="9737" max="9737" width="24.28515625" customWidth="1"/>
    <col min="9738" max="9738" width="6.140625" customWidth="1"/>
    <col min="9739" max="9739" width="10.42578125" bestFit="1" customWidth="1"/>
    <col min="9740" max="9740" width="13.140625" customWidth="1"/>
    <col min="9741" max="9741" width="11.85546875" customWidth="1"/>
    <col min="9742" max="9742" width="5.42578125" customWidth="1"/>
    <col min="9743" max="9743" width="24.28515625" customWidth="1"/>
    <col min="9744" max="9744" width="6.140625" customWidth="1"/>
    <col min="9745" max="9745" width="10.42578125" customWidth="1"/>
    <col min="9746" max="9746" width="10.7109375" customWidth="1"/>
    <col min="9747" max="9747" width="13.85546875" customWidth="1"/>
    <col min="9985" max="9985" width="5" customWidth="1"/>
    <col min="9986" max="9986" width="24.28515625" customWidth="1"/>
    <col min="9987" max="9987" width="6.7109375" customWidth="1"/>
    <col min="9988" max="9988" width="11.28515625" customWidth="1"/>
    <col min="9989" max="9989" width="11" customWidth="1"/>
    <col min="9990" max="9990" width="11.140625" customWidth="1"/>
    <col min="9991" max="9991" width="2.5703125" customWidth="1"/>
    <col min="9992" max="9992" width="4.28515625" customWidth="1"/>
    <col min="9993" max="9993" width="24.28515625" customWidth="1"/>
    <col min="9994" max="9994" width="6.140625" customWidth="1"/>
    <col min="9995" max="9995" width="10.42578125" bestFit="1" customWidth="1"/>
    <col min="9996" max="9996" width="13.140625" customWidth="1"/>
    <col min="9997" max="9997" width="11.85546875" customWidth="1"/>
    <col min="9998" max="9998" width="5.42578125" customWidth="1"/>
    <col min="9999" max="9999" width="24.28515625" customWidth="1"/>
    <col min="10000" max="10000" width="6.140625" customWidth="1"/>
    <col min="10001" max="10001" width="10.42578125" customWidth="1"/>
    <col min="10002" max="10002" width="10.7109375" customWidth="1"/>
    <col min="10003" max="10003" width="13.85546875" customWidth="1"/>
    <col min="10241" max="10241" width="5" customWidth="1"/>
    <col min="10242" max="10242" width="24.28515625" customWidth="1"/>
    <col min="10243" max="10243" width="6.7109375" customWidth="1"/>
    <col min="10244" max="10244" width="11.28515625" customWidth="1"/>
    <col min="10245" max="10245" width="11" customWidth="1"/>
    <col min="10246" max="10246" width="11.140625" customWidth="1"/>
    <col min="10247" max="10247" width="2.5703125" customWidth="1"/>
    <col min="10248" max="10248" width="4.28515625" customWidth="1"/>
    <col min="10249" max="10249" width="24.28515625" customWidth="1"/>
    <col min="10250" max="10250" width="6.140625" customWidth="1"/>
    <col min="10251" max="10251" width="10.42578125" bestFit="1" customWidth="1"/>
    <col min="10252" max="10252" width="13.140625" customWidth="1"/>
    <col min="10253" max="10253" width="11.85546875" customWidth="1"/>
    <col min="10254" max="10254" width="5.42578125" customWidth="1"/>
    <col min="10255" max="10255" width="24.28515625" customWidth="1"/>
    <col min="10256" max="10256" width="6.140625" customWidth="1"/>
    <col min="10257" max="10257" width="10.42578125" customWidth="1"/>
    <col min="10258" max="10258" width="10.7109375" customWidth="1"/>
    <col min="10259" max="10259" width="13.85546875" customWidth="1"/>
    <col min="10497" max="10497" width="5" customWidth="1"/>
    <col min="10498" max="10498" width="24.28515625" customWidth="1"/>
    <col min="10499" max="10499" width="6.7109375" customWidth="1"/>
    <col min="10500" max="10500" width="11.28515625" customWidth="1"/>
    <col min="10501" max="10501" width="11" customWidth="1"/>
    <col min="10502" max="10502" width="11.140625" customWidth="1"/>
    <col min="10503" max="10503" width="2.5703125" customWidth="1"/>
    <col min="10504" max="10504" width="4.28515625" customWidth="1"/>
    <col min="10505" max="10505" width="24.28515625" customWidth="1"/>
    <col min="10506" max="10506" width="6.140625" customWidth="1"/>
    <col min="10507" max="10507" width="10.42578125" bestFit="1" customWidth="1"/>
    <col min="10508" max="10508" width="13.140625" customWidth="1"/>
    <col min="10509" max="10509" width="11.85546875" customWidth="1"/>
    <col min="10510" max="10510" width="5.42578125" customWidth="1"/>
    <col min="10511" max="10511" width="24.28515625" customWidth="1"/>
    <col min="10512" max="10512" width="6.140625" customWidth="1"/>
    <col min="10513" max="10513" width="10.42578125" customWidth="1"/>
    <col min="10514" max="10514" width="10.7109375" customWidth="1"/>
    <col min="10515" max="10515" width="13.85546875" customWidth="1"/>
    <col min="10753" max="10753" width="5" customWidth="1"/>
    <col min="10754" max="10754" width="24.28515625" customWidth="1"/>
    <col min="10755" max="10755" width="6.7109375" customWidth="1"/>
    <col min="10756" max="10756" width="11.28515625" customWidth="1"/>
    <col min="10757" max="10757" width="11" customWidth="1"/>
    <col min="10758" max="10758" width="11.140625" customWidth="1"/>
    <col min="10759" max="10759" width="2.5703125" customWidth="1"/>
    <col min="10760" max="10760" width="4.28515625" customWidth="1"/>
    <col min="10761" max="10761" width="24.28515625" customWidth="1"/>
    <col min="10762" max="10762" width="6.140625" customWidth="1"/>
    <col min="10763" max="10763" width="10.42578125" bestFit="1" customWidth="1"/>
    <col min="10764" max="10764" width="13.140625" customWidth="1"/>
    <col min="10765" max="10765" width="11.85546875" customWidth="1"/>
    <col min="10766" max="10766" width="5.42578125" customWidth="1"/>
    <col min="10767" max="10767" width="24.28515625" customWidth="1"/>
    <col min="10768" max="10768" width="6.140625" customWidth="1"/>
    <col min="10769" max="10769" width="10.42578125" customWidth="1"/>
    <col min="10770" max="10770" width="10.7109375" customWidth="1"/>
    <col min="10771" max="10771" width="13.85546875" customWidth="1"/>
    <col min="11009" max="11009" width="5" customWidth="1"/>
    <col min="11010" max="11010" width="24.28515625" customWidth="1"/>
    <col min="11011" max="11011" width="6.7109375" customWidth="1"/>
    <col min="11012" max="11012" width="11.28515625" customWidth="1"/>
    <col min="11013" max="11013" width="11" customWidth="1"/>
    <col min="11014" max="11014" width="11.140625" customWidth="1"/>
    <col min="11015" max="11015" width="2.5703125" customWidth="1"/>
    <col min="11016" max="11016" width="4.28515625" customWidth="1"/>
    <col min="11017" max="11017" width="24.28515625" customWidth="1"/>
    <col min="11018" max="11018" width="6.140625" customWidth="1"/>
    <col min="11019" max="11019" width="10.42578125" bestFit="1" customWidth="1"/>
    <col min="11020" max="11020" width="13.140625" customWidth="1"/>
    <col min="11021" max="11021" width="11.85546875" customWidth="1"/>
    <col min="11022" max="11022" width="5.42578125" customWidth="1"/>
    <col min="11023" max="11023" width="24.28515625" customWidth="1"/>
    <col min="11024" max="11024" width="6.140625" customWidth="1"/>
    <col min="11025" max="11025" width="10.42578125" customWidth="1"/>
    <col min="11026" max="11026" width="10.7109375" customWidth="1"/>
    <col min="11027" max="11027" width="13.85546875" customWidth="1"/>
    <col min="11265" max="11265" width="5" customWidth="1"/>
    <col min="11266" max="11266" width="24.28515625" customWidth="1"/>
    <col min="11267" max="11267" width="6.7109375" customWidth="1"/>
    <col min="11268" max="11268" width="11.28515625" customWidth="1"/>
    <col min="11269" max="11269" width="11" customWidth="1"/>
    <col min="11270" max="11270" width="11.140625" customWidth="1"/>
    <col min="11271" max="11271" width="2.5703125" customWidth="1"/>
    <col min="11272" max="11272" width="4.28515625" customWidth="1"/>
    <col min="11273" max="11273" width="24.28515625" customWidth="1"/>
    <col min="11274" max="11274" width="6.140625" customWidth="1"/>
    <col min="11275" max="11275" width="10.42578125" bestFit="1" customWidth="1"/>
    <col min="11276" max="11276" width="13.140625" customWidth="1"/>
    <col min="11277" max="11277" width="11.85546875" customWidth="1"/>
    <col min="11278" max="11278" width="5.42578125" customWidth="1"/>
    <col min="11279" max="11279" width="24.28515625" customWidth="1"/>
    <col min="11280" max="11280" width="6.140625" customWidth="1"/>
    <col min="11281" max="11281" width="10.42578125" customWidth="1"/>
    <col min="11282" max="11282" width="10.7109375" customWidth="1"/>
    <col min="11283" max="11283" width="13.85546875" customWidth="1"/>
    <col min="11521" max="11521" width="5" customWidth="1"/>
    <col min="11522" max="11522" width="24.28515625" customWidth="1"/>
    <col min="11523" max="11523" width="6.7109375" customWidth="1"/>
    <col min="11524" max="11524" width="11.28515625" customWidth="1"/>
    <col min="11525" max="11525" width="11" customWidth="1"/>
    <col min="11526" max="11526" width="11.140625" customWidth="1"/>
    <col min="11527" max="11527" width="2.5703125" customWidth="1"/>
    <col min="11528" max="11528" width="4.28515625" customWidth="1"/>
    <col min="11529" max="11529" width="24.28515625" customWidth="1"/>
    <col min="11530" max="11530" width="6.140625" customWidth="1"/>
    <col min="11531" max="11531" width="10.42578125" bestFit="1" customWidth="1"/>
    <col min="11532" max="11532" width="13.140625" customWidth="1"/>
    <col min="11533" max="11533" width="11.85546875" customWidth="1"/>
    <col min="11534" max="11534" width="5.42578125" customWidth="1"/>
    <col min="11535" max="11535" width="24.28515625" customWidth="1"/>
    <col min="11536" max="11536" width="6.140625" customWidth="1"/>
    <col min="11537" max="11537" width="10.42578125" customWidth="1"/>
    <col min="11538" max="11538" width="10.7109375" customWidth="1"/>
    <col min="11539" max="11539" width="13.85546875" customWidth="1"/>
    <col min="11777" max="11777" width="5" customWidth="1"/>
    <col min="11778" max="11778" width="24.28515625" customWidth="1"/>
    <col min="11779" max="11779" width="6.7109375" customWidth="1"/>
    <col min="11780" max="11780" width="11.28515625" customWidth="1"/>
    <col min="11781" max="11781" width="11" customWidth="1"/>
    <col min="11782" max="11782" width="11.140625" customWidth="1"/>
    <col min="11783" max="11783" width="2.5703125" customWidth="1"/>
    <col min="11784" max="11784" width="4.28515625" customWidth="1"/>
    <col min="11785" max="11785" width="24.28515625" customWidth="1"/>
    <col min="11786" max="11786" width="6.140625" customWidth="1"/>
    <col min="11787" max="11787" width="10.42578125" bestFit="1" customWidth="1"/>
    <col min="11788" max="11788" width="13.140625" customWidth="1"/>
    <col min="11789" max="11789" width="11.85546875" customWidth="1"/>
    <col min="11790" max="11790" width="5.42578125" customWidth="1"/>
    <col min="11791" max="11791" width="24.28515625" customWidth="1"/>
    <col min="11792" max="11792" width="6.140625" customWidth="1"/>
    <col min="11793" max="11793" width="10.42578125" customWidth="1"/>
    <col min="11794" max="11794" width="10.7109375" customWidth="1"/>
    <col min="11795" max="11795" width="13.85546875" customWidth="1"/>
    <col min="12033" max="12033" width="5" customWidth="1"/>
    <col min="12034" max="12034" width="24.28515625" customWidth="1"/>
    <col min="12035" max="12035" width="6.7109375" customWidth="1"/>
    <col min="12036" max="12036" width="11.28515625" customWidth="1"/>
    <col min="12037" max="12037" width="11" customWidth="1"/>
    <col min="12038" max="12038" width="11.140625" customWidth="1"/>
    <col min="12039" max="12039" width="2.5703125" customWidth="1"/>
    <col min="12040" max="12040" width="4.28515625" customWidth="1"/>
    <col min="12041" max="12041" width="24.28515625" customWidth="1"/>
    <col min="12042" max="12042" width="6.140625" customWidth="1"/>
    <col min="12043" max="12043" width="10.42578125" bestFit="1" customWidth="1"/>
    <col min="12044" max="12044" width="13.140625" customWidth="1"/>
    <col min="12045" max="12045" width="11.85546875" customWidth="1"/>
    <col min="12046" max="12046" width="5.42578125" customWidth="1"/>
    <col min="12047" max="12047" width="24.28515625" customWidth="1"/>
    <col min="12048" max="12048" width="6.140625" customWidth="1"/>
    <col min="12049" max="12049" width="10.42578125" customWidth="1"/>
    <col min="12050" max="12050" width="10.7109375" customWidth="1"/>
    <col min="12051" max="12051" width="13.85546875" customWidth="1"/>
    <col min="12289" max="12289" width="5" customWidth="1"/>
    <col min="12290" max="12290" width="24.28515625" customWidth="1"/>
    <col min="12291" max="12291" width="6.7109375" customWidth="1"/>
    <col min="12292" max="12292" width="11.28515625" customWidth="1"/>
    <col min="12293" max="12293" width="11" customWidth="1"/>
    <col min="12294" max="12294" width="11.140625" customWidth="1"/>
    <col min="12295" max="12295" width="2.5703125" customWidth="1"/>
    <col min="12296" max="12296" width="4.28515625" customWidth="1"/>
    <col min="12297" max="12297" width="24.28515625" customWidth="1"/>
    <col min="12298" max="12298" width="6.140625" customWidth="1"/>
    <col min="12299" max="12299" width="10.42578125" bestFit="1" customWidth="1"/>
    <col min="12300" max="12300" width="13.140625" customWidth="1"/>
    <col min="12301" max="12301" width="11.85546875" customWidth="1"/>
    <col min="12302" max="12302" width="5.42578125" customWidth="1"/>
    <col min="12303" max="12303" width="24.28515625" customWidth="1"/>
    <col min="12304" max="12304" width="6.140625" customWidth="1"/>
    <col min="12305" max="12305" width="10.42578125" customWidth="1"/>
    <col min="12306" max="12306" width="10.7109375" customWidth="1"/>
    <col min="12307" max="12307" width="13.85546875" customWidth="1"/>
    <col min="12545" max="12545" width="5" customWidth="1"/>
    <col min="12546" max="12546" width="24.28515625" customWidth="1"/>
    <col min="12547" max="12547" width="6.7109375" customWidth="1"/>
    <col min="12548" max="12548" width="11.28515625" customWidth="1"/>
    <col min="12549" max="12549" width="11" customWidth="1"/>
    <col min="12550" max="12550" width="11.140625" customWidth="1"/>
    <col min="12551" max="12551" width="2.5703125" customWidth="1"/>
    <col min="12552" max="12552" width="4.28515625" customWidth="1"/>
    <col min="12553" max="12553" width="24.28515625" customWidth="1"/>
    <col min="12554" max="12554" width="6.140625" customWidth="1"/>
    <col min="12555" max="12555" width="10.42578125" bestFit="1" customWidth="1"/>
    <col min="12556" max="12556" width="13.140625" customWidth="1"/>
    <col min="12557" max="12557" width="11.85546875" customWidth="1"/>
    <col min="12558" max="12558" width="5.42578125" customWidth="1"/>
    <col min="12559" max="12559" width="24.28515625" customWidth="1"/>
    <col min="12560" max="12560" width="6.140625" customWidth="1"/>
    <col min="12561" max="12561" width="10.42578125" customWidth="1"/>
    <col min="12562" max="12562" width="10.7109375" customWidth="1"/>
    <col min="12563" max="12563" width="13.85546875" customWidth="1"/>
    <col min="12801" max="12801" width="5" customWidth="1"/>
    <col min="12802" max="12802" width="24.28515625" customWidth="1"/>
    <col min="12803" max="12803" width="6.7109375" customWidth="1"/>
    <col min="12804" max="12804" width="11.28515625" customWidth="1"/>
    <col min="12805" max="12805" width="11" customWidth="1"/>
    <col min="12806" max="12806" width="11.140625" customWidth="1"/>
    <col min="12807" max="12807" width="2.5703125" customWidth="1"/>
    <col min="12808" max="12808" width="4.28515625" customWidth="1"/>
    <col min="12809" max="12809" width="24.28515625" customWidth="1"/>
    <col min="12810" max="12810" width="6.140625" customWidth="1"/>
    <col min="12811" max="12811" width="10.42578125" bestFit="1" customWidth="1"/>
    <col min="12812" max="12812" width="13.140625" customWidth="1"/>
    <col min="12813" max="12813" width="11.85546875" customWidth="1"/>
    <col min="12814" max="12814" width="5.42578125" customWidth="1"/>
    <col min="12815" max="12815" width="24.28515625" customWidth="1"/>
    <col min="12816" max="12816" width="6.140625" customWidth="1"/>
    <col min="12817" max="12817" width="10.42578125" customWidth="1"/>
    <col min="12818" max="12818" width="10.7109375" customWidth="1"/>
    <col min="12819" max="12819" width="13.85546875" customWidth="1"/>
    <col min="13057" max="13057" width="5" customWidth="1"/>
    <col min="13058" max="13058" width="24.28515625" customWidth="1"/>
    <col min="13059" max="13059" width="6.7109375" customWidth="1"/>
    <col min="13060" max="13060" width="11.28515625" customWidth="1"/>
    <col min="13061" max="13061" width="11" customWidth="1"/>
    <col min="13062" max="13062" width="11.140625" customWidth="1"/>
    <col min="13063" max="13063" width="2.5703125" customWidth="1"/>
    <col min="13064" max="13064" width="4.28515625" customWidth="1"/>
    <col min="13065" max="13065" width="24.28515625" customWidth="1"/>
    <col min="13066" max="13066" width="6.140625" customWidth="1"/>
    <col min="13067" max="13067" width="10.42578125" bestFit="1" customWidth="1"/>
    <col min="13068" max="13068" width="13.140625" customWidth="1"/>
    <col min="13069" max="13069" width="11.85546875" customWidth="1"/>
    <col min="13070" max="13070" width="5.42578125" customWidth="1"/>
    <col min="13071" max="13071" width="24.28515625" customWidth="1"/>
    <col min="13072" max="13072" width="6.140625" customWidth="1"/>
    <col min="13073" max="13073" width="10.42578125" customWidth="1"/>
    <col min="13074" max="13074" width="10.7109375" customWidth="1"/>
    <col min="13075" max="13075" width="13.85546875" customWidth="1"/>
    <col min="13313" max="13313" width="5" customWidth="1"/>
    <col min="13314" max="13314" width="24.28515625" customWidth="1"/>
    <col min="13315" max="13315" width="6.7109375" customWidth="1"/>
    <col min="13316" max="13316" width="11.28515625" customWidth="1"/>
    <col min="13317" max="13317" width="11" customWidth="1"/>
    <col min="13318" max="13318" width="11.140625" customWidth="1"/>
    <col min="13319" max="13319" width="2.5703125" customWidth="1"/>
    <col min="13320" max="13320" width="4.28515625" customWidth="1"/>
    <col min="13321" max="13321" width="24.28515625" customWidth="1"/>
    <col min="13322" max="13322" width="6.140625" customWidth="1"/>
    <col min="13323" max="13323" width="10.42578125" bestFit="1" customWidth="1"/>
    <col min="13324" max="13324" width="13.140625" customWidth="1"/>
    <col min="13325" max="13325" width="11.85546875" customWidth="1"/>
    <col min="13326" max="13326" width="5.42578125" customWidth="1"/>
    <col min="13327" max="13327" width="24.28515625" customWidth="1"/>
    <col min="13328" max="13328" width="6.140625" customWidth="1"/>
    <col min="13329" max="13329" width="10.42578125" customWidth="1"/>
    <col min="13330" max="13330" width="10.7109375" customWidth="1"/>
    <col min="13331" max="13331" width="13.85546875" customWidth="1"/>
    <col min="13569" max="13569" width="5" customWidth="1"/>
    <col min="13570" max="13570" width="24.28515625" customWidth="1"/>
    <col min="13571" max="13571" width="6.7109375" customWidth="1"/>
    <col min="13572" max="13572" width="11.28515625" customWidth="1"/>
    <col min="13573" max="13573" width="11" customWidth="1"/>
    <col min="13574" max="13574" width="11.140625" customWidth="1"/>
    <col min="13575" max="13575" width="2.5703125" customWidth="1"/>
    <col min="13576" max="13576" width="4.28515625" customWidth="1"/>
    <col min="13577" max="13577" width="24.28515625" customWidth="1"/>
    <col min="13578" max="13578" width="6.140625" customWidth="1"/>
    <col min="13579" max="13579" width="10.42578125" bestFit="1" customWidth="1"/>
    <col min="13580" max="13580" width="13.140625" customWidth="1"/>
    <col min="13581" max="13581" width="11.85546875" customWidth="1"/>
    <col min="13582" max="13582" width="5.42578125" customWidth="1"/>
    <col min="13583" max="13583" width="24.28515625" customWidth="1"/>
    <col min="13584" max="13584" width="6.140625" customWidth="1"/>
    <col min="13585" max="13585" width="10.42578125" customWidth="1"/>
    <col min="13586" max="13586" width="10.7109375" customWidth="1"/>
    <col min="13587" max="13587" width="13.85546875" customWidth="1"/>
    <col min="13825" max="13825" width="5" customWidth="1"/>
    <col min="13826" max="13826" width="24.28515625" customWidth="1"/>
    <col min="13827" max="13827" width="6.7109375" customWidth="1"/>
    <col min="13828" max="13828" width="11.28515625" customWidth="1"/>
    <col min="13829" max="13829" width="11" customWidth="1"/>
    <col min="13830" max="13830" width="11.140625" customWidth="1"/>
    <col min="13831" max="13831" width="2.5703125" customWidth="1"/>
    <col min="13832" max="13832" width="4.28515625" customWidth="1"/>
    <col min="13833" max="13833" width="24.28515625" customWidth="1"/>
    <col min="13834" max="13834" width="6.140625" customWidth="1"/>
    <col min="13835" max="13835" width="10.42578125" bestFit="1" customWidth="1"/>
    <col min="13836" max="13836" width="13.140625" customWidth="1"/>
    <col min="13837" max="13837" width="11.85546875" customWidth="1"/>
    <col min="13838" max="13838" width="5.42578125" customWidth="1"/>
    <col min="13839" max="13839" width="24.28515625" customWidth="1"/>
    <col min="13840" max="13840" width="6.140625" customWidth="1"/>
    <col min="13841" max="13841" width="10.42578125" customWidth="1"/>
    <col min="13842" max="13842" width="10.7109375" customWidth="1"/>
    <col min="13843" max="13843" width="13.85546875" customWidth="1"/>
    <col min="14081" max="14081" width="5" customWidth="1"/>
    <col min="14082" max="14082" width="24.28515625" customWidth="1"/>
    <col min="14083" max="14083" width="6.7109375" customWidth="1"/>
    <col min="14084" max="14084" width="11.28515625" customWidth="1"/>
    <col min="14085" max="14085" width="11" customWidth="1"/>
    <col min="14086" max="14086" width="11.140625" customWidth="1"/>
    <col min="14087" max="14087" width="2.5703125" customWidth="1"/>
    <col min="14088" max="14088" width="4.28515625" customWidth="1"/>
    <col min="14089" max="14089" width="24.28515625" customWidth="1"/>
    <col min="14090" max="14090" width="6.140625" customWidth="1"/>
    <col min="14091" max="14091" width="10.42578125" bestFit="1" customWidth="1"/>
    <col min="14092" max="14092" width="13.140625" customWidth="1"/>
    <col min="14093" max="14093" width="11.85546875" customWidth="1"/>
    <col min="14094" max="14094" width="5.42578125" customWidth="1"/>
    <col min="14095" max="14095" width="24.28515625" customWidth="1"/>
    <col min="14096" max="14096" width="6.140625" customWidth="1"/>
    <col min="14097" max="14097" width="10.42578125" customWidth="1"/>
    <col min="14098" max="14098" width="10.7109375" customWidth="1"/>
    <col min="14099" max="14099" width="13.85546875" customWidth="1"/>
    <col min="14337" max="14337" width="5" customWidth="1"/>
    <col min="14338" max="14338" width="24.28515625" customWidth="1"/>
    <col min="14339" max="14339" width="6.7109375" customWidth="1"/>
    <col min="14340" max="14340" width="11.28515625" customWidth="1"/>
    <col min="14341" max="14341" width="11" customWidth="1"/>
    <col min="14342" max="14342" width="11.140625" customWidth="1"/>
    <col min="14343" max="14343" width="2.5703125" customWidth="1"/>
    <col min="14344" max="14344" width="4.28515625" customWidth="1"/>
    <col min="14345" max="14345" width="24.28515625" customWidth="1"/>
    <col min="14346" max="14346" width="6.140625" customWidth="1"/>
    <col min="14347" max="14347" width="10.42578125" bestFit="1" customWidth="1"/>
    <col min="14348" max="14348" width="13.140625" customWidth="1"/>
    <col min="14349" max="14349" width="11.85546875" customWidth="1"/>
    <col min="14350" max="14350" width="5.42578125" customWidth="1"/>
    <col min="14351" max="14351" width="24.28515625" customWidth="1"/>
    <col min="14352" max="14352" width="6.140625" customWidth="1"/>
    <col min="14353" max="14353" width="10.42578125" customWidth="1"/>
    <col min="14354" max="14354" width="10.7109375" customWidth="1"/>
    <col min="14355" max="14355" width="13.85546875" customWidth="1"/>
    <col min="14593" max="14593" width="5" customWidth="1"/>
    <col min="14594" max="14594" width="24.28515625" customWidth="1"/>
    <col min="14595" max="14595" width="6.7109375" customWidth="1"/>
    <col min="14596" max="14596" width="11.28515625" customWidth="1"/>
    <col min="14597" max="14597" width="11" customWidth="1"/>
    <col min="14598" max="14598" width="11.140625" customWidth="1"/>
    <col min="14599" max="14599" width="2.5703125" customWidth="1"/>
    <col min="14600" max="14600" width="4.28515625" customWidth="1"/>
    <col min="14601" max="14601" width="24.28515625" customWidth="1"/>
    <col min="14602" max="14602" width="6.140625" customWidth="1"/>
    <col min="14603" max="14603" width="10.42578125" bestFit="1" customWidth="1"/>
    <col min="14604" max="14604" width="13.140625" customWidth="1"/>
    <col min="14605" max="14605" width="11.85546875" customWidth="1"/>
    <col min="14606" max="14606" width="5.42578125" customWidth="1"/>
    <col min="14607" max="14607" width="24.28515625" customWidth="1"/>
    <col min="14608" max="14608" width="6.140625" customWidth="1"/>
    <col min="14609" max="14609" width="10.42578125" customWidth="1"/>
    <col min="14610" max="14610" width="10.7109375" customWidth="1"/>
    <col min="14611" max="14611" width="13.85546875" customWidth="1"/>
    <col min="14849" max="14849" width="5" customWidth="1"/>
    <col min="14850" max="14850" width="24.28515625" customWidth="1"/>
    <col min="14851" max="14851" width="6.7109375" customWidth="1"/>
    <col min="14852" max="14852" width="11.28515625" customWidth="1"/>
    <col min="14853" max="14853" width="11" customWidth="1"/>
    <col min="14854" max="14854" width="11.140625" customWidth="1"/>
    <col min="14855" max="14855" width="2.5703125" customWidth="1"/>
    <col min="14856" max="14856" width="4.28515625" customWidth="1"/>
    <col min="14857" max="14857" width="24.28515625" customWidth="1"/>
    <col min="14858" max="14858" width="6.140625" customWidth="1"/>
    <col min="14859" max="14859" width="10.42578125" bestFit="1" customWidth="1"/>
    <col min="14860" max="14860" width="13.140625" customWidth="1"/>
    <col min="14861" max="14861" width="11.85546875" customWidth="1"/>
    <col min="14862" max="14862" width="5.42578125" customWidth="1"/>
    <col min="14863" max="14863" width="24.28515625" customWidth="1"/>
    <col min="14864" max="14864" width="6.140625" customWidth="1"/>
    <col min="14865" max="14865" width="10.42578125" customWidth="1"/>
    <col min="14866" max="14866" width="10.7109375" customWidth="1"/>
    <col min="14867" max="14867" width="13.85546875" customWidth="1"/>
    <col min="15105" max="15105" width="5" customWidth="1"/>
    <col min="15106" max="15106" width="24.28515625" customWidth="1"/>
    <col min="15107" max="15107" width="6.7109375" customWidth="1"/>
    <col min="15108" max="15108" width="11.28515625" customWidth="1"/>
    <col min="15109" max="15109" width="11" customWidth="1"/>
    <col min="15110" max="15110" width="11.140625" customWidth="1"/>
    <col min="15111" max="15111" width="2.5703125" customWidth="1"/>
    <col min="15112" max="15112" width="4.28515625" customWidth="1"/>
    <col min="15113" max="15113" width="24.28515625" customWidth="1"/>
    <col min="15114" max="15114" width="6.140625" customWidth="1"/>
    <col min="15115" max="15115" width="10.42578125" bestFit="1" customWidth="1"/>
    <col min="15116" max="15116" width="13.140625" customWidth="1"/>
    <col min="15117" max="15117" width="11.85546875" customWidth="1"/>
    <col min="15118" max="15118" width="5.42578125" customWidth="1"/>
    <col min="15119" max="15119" width="24.28515625" customWidth="1"/>
    <col min="15120" max="15120" width="6.140625" customWidth="1"/>
    <col min="15121" max="15121" width="10.42578125" customWidth="1"/>
    <col min="15122" max="15122" width="10.7109375" customWidth="1"/>
    <col min="15123" max="15123" width="13.85546875" customWidth="1"/>
    <col min="15361" max="15361" width="5" customWidth="1"/>
    <col min="15362" max="15362" width="24.28515625" customWidth="1"/>
    <col min="15363" max="15363" width="6.7109375" customWidth="1"/>
    <col min="15364" max="15364" width="11.28515625" customWidth="1"/>
    <col min="15365" max="15365" width="11" customWidth="1"/>
    <col min="15366" max="15366" width="11.140625" customWidth="1"/>
    <col min="15367" max="15367" width="2.5703125" customWidth="1"/>
    <col min="15368" max="15368" width="4.28515625" customWidth="1"/>
    <col min="15369" max="15369" width="24.28515625" customWidth="1"/>
    <col min="15370" max="15370" width="6.140625" customWidth="1"/>
    <col min="15371" max="15371" width="10.42578125" bestFit="1" customWidth="1"/>
    <col min="15372" max="15372" width="13.140625" customWidth="1"/>
    <col min="15373" max="15373" width="11.85546875" customWidth="1"/>
    <col min="15374" max="15374" width="5.42578125" customWidth="1"/>
    <col min="15375" max="15375" width="24.28515625" customWidth="1"/>
    <col min="15376" max="15376" width="6.140625" customWidth="1"/>
    <col min="15377" max="15377" width="10.42578125" customWidth="1"/>
    <col min="15378" max="15378" width="10.7109375" customWidth="1"/>
    <col min="15379" max="15379" width="13.85546875" customWidth="1"/>
    <col min="15617" max="15617" width="5" customWidth="1"/>
    <col min="15618" max="15618" width="24.28515625" customWidth="1"/>
    <col min="15619" max="15619" width="6.7109375" customWidth="1"/>
    <col min="15620" max="15620" width="11.28515625" customWidth="1"/>
    <col min="15621" max="15621" width="11" customWidth="1"/>
    <col min="15622" max="15622" width="11.140625" customWidth="1"/>
    <col min="15623" max="15623" width="2.5703125" customWidth="1"/>
    <col min="15624" max="15624" width="4.28515625" customWidth="1"/>
    <col min="15625" max="15625" width="24.28515625" customWidth="1"/>
    <col min="15626" max="15626" width="6.140625" customWidth="1"/>
    <col min="15627" max="15627" width="10.42578125" bestFit="1" customWidth="1"/>
    <col min="15628" max="15628" width="13.140625" customWidth="1"/>
    <col min="15629" max="15629" width="11.85546875" customWidth="1"/>
    <col min="15630" max="15630" width="5.42578125" customWidth="1"/>
    <col min="15631" max="15631" width="24.28515625" customWidth="1"/>
    <col min="15632" max="15632" width="6.140625" customWidth="1"/>
    <col min="15633" max="15633" width="10.42578125" customWidth="1"/>
    <col min="15634" max="15634" width="10.7109375" customWidth="1"/>
    <col min="15635" max="15635" width="13.85546875" customWidth="1"/>
    <col min="15873" max="15873" width="5" customWidth="1"/>
    <col min="15874" max="15874" width="24.28515625" customWidth="1"/>
    <col min="15875" max="15875" width="6.7109375" customWidth="1"/>
    <col min="15876" max="15876" width="11.28515625" customWidth="1"/>
    <col min="15877" max="15877" width="11" customWidth="1"/>
    <col min="15878" max="15878" width="11.140625" customWidth="1"/>
    <col min="15879" max="15879" width="2.5703125" customWidth="1"/>
    <col min="15880" max="15880" width="4.28515625" customWidth="1"/>
    <col min="15881" max="15881" width="24.28515625" customWidth="1"/>
    <col min="15882" max="15882" width="6.140625" customWidth="1"/>
    <col min="15883" max="15883" width="10.42578125" bestFit="1" customWidth="1"/>
    <col min="15884" max="15884" width="13.140625" customWidth="1"/>
    <col min="15885" max="15885" width="11.85546875" customWidth="1"/>
    <col min="15886" max="15886" width="5.42578125" customWidth="1"/>
    <col min="15887" max="15887" width="24.28515625" customWidth="1"/>
    <col min="15888" max="15888" width="6.140625" customWidth="1"/>
    <col min="15889" max="15889" width="10.42578125" customWidth="1"/>
    <col min="15890" max="15890" width="10.7109375" customWidth="1"/>
    <col min="15891" max="15891" width="13.85546875" customWidth="1"/>
    <col min="16129" max="16129" width="5" customWidth="1"/>
    <col min="16130" max="16130" width="24.28515625" customWidth="1"/>
    <col min="16131" max="16131" width="6.7109375" customWidth="1"/>
    <col min="16132" max="16132" width="11.28515625" customWidth="1"/>
    <col min="16133" max="16133" width="11" customWidth="1"/>
    <col min="16134" max="16134" width="11.140625" customWidth="1"/>
    <col min="16135" max="16135" width="2.5703125" customWidth="1"/>
    <col min="16136" max="16136" width="4.28515625" customWidth="1"/>
    <col min="16137" max="16137" width="24.28515625" customWidth="1"/>
    <col min="16138" max="16138" width="6.140625" customWidth="1"/>
    <col min="16139" max="16139" width="10.42578125" bestFit="1" customWidth="1"/>
    <col min="16140" max="16140" width="13.140625" customWidth="1"/>
    <col min="16141" max="16141" width="11.85546875" customWidth="1"/>
    <col min="16142" max="16142" width="5.42578125" customWidth="1"/>
    <col min="16143" max="16143" width="24.28515625" customWidth="1"/>
    <col min="16144" max="16144" width="6.140625" customWidth="1"/>
    <col min="16145" max="16145" width="10.42578125" customWidth="1"/>
    <col min="16146" max="16146" width="10.7109375" customWidth="1"/>
    <col min="16147" max="16147" width="13.85546875" customWidth="1"/>
  </cols>
  <sheetData>
    <row r="1" spans="1:15" ht="16.5" customHeight="1" x14ac:dyDescent="0.25">
      <c r="A1" s="1" t="s">
        <v>56</v>
      </c>
      <c r="H1" s="1"/>
    </row>
    <row r="2" spans="1:15" x14ac:dyDescent="0.25">
      <c r="B2" s="15"/>
      <c r="C2" s="8" t="s">
        <v>57</v>
      </c>
      <c r="D2" s="4"/>
      <c r="E2" s="4"/>
      <c r="F2" s="5">
        <v>8500000</v>
      </c>
      <c r="H2" s="6"/>
      <c r="I2" s="15"/>
      <c r="J2" s="8" t="s">
        <v>58</v>
      </c>
      <c r="K2" s="4"/>
      <c r="L2" s="4"/>
      <c r="M2" s="9">
        <v>15000000</v>
      </c>
    </row>
    <row r="3" spans="1:15" ht="14.25" customHeight="1" x14ac:dyDescent="0.25">
      <c r="A3" s="10"/>
      <c r="B3" s="8" t="s">
        <v>3</v>
      </c>
      <c r="C3" s="11"/>
      <c r="D3" s="12"/>
      <c r="E3" s="6"/>
      <c r="F3" s="6"/>
      <c r="G3" s="13"/>
      <c r="H3" s="10"/>
      <c r="I3" s="8" t="s">
        <v>3</v>
      </c>
      <c r="J3" s="11"/>
      <c r="K3" s="12"/>
      <c r="L3" s="6"/>
      <c r="M3" s="13"/>
    </row>
    <row r="4" spans="1:15" ht="13.5" customHeight="1" x14ac:dyDescent="0.25">
      <c r="A4" s="14">
        <v>1</v>
      </c>
      <c r="B4" s="15" t="s">
        <v>59</v>
      </c>
      <c r="C4" s="15"/>
      <c r="D4" s="15"/>
      <c r="E4" s="6">
        <v>1250000</v>
      </c>
      <c r="F4" s="6"/>
      <c r="G4" s="13"/>
      <c r="H4" s="14">
        <v>1</v>
      </c>
      <c r="I4" s="15" t="s">
        <v>60</v>
      </c>
      <c r="J4" s="15"/>
      <c r="K4" s="15"/>
      <c r="L4" s="6">
        <v>2000000</v>
      </c>
      <c r="M4" s="13"/>
    </row>
    <row r="5" spans="1:15" ht="13.5" customHeight="1" x14ac:dyDescent="0.25">
      <c r="A5" s="14">
        <v>2</v>
      </c>
      <c r="B5" s="11" t="s">
        <v>6</v>
      </c>
      <c r="C5" s="12"/>
      <c r="D5" s="12"/>
      <c r="E5" s="16"/>
      <c r="F5" s="16"/>
      <c r="G5" s="13"/>
      <c r="H5" s="14">
        <v>2</v>
      </c>
      <c r="I5" s="11" t="s">
        <v>6</v>
      </c>
      <c r="J5" s="12"/>
      <c r="K5" s="12"/>
      <c r="L5" s="16"/>
      <c r="M5" s="13"/>
    </row>
    <row r="6" spans="1:15" ht="13.5" customHeight="1" x14ac:dyDescent="0.25">
      <c r="A6" s="14">
        <v>3</v>
      </c>
      <c r="B6" s="11" t="s">
        <v>7</v>
      </c>
      <c r="C6" s="12"/>
      <c r="D6" s="12"/>
      <c r="E6" s="16"/>
      <c r="F6" s="16"/>
      <c r="G6" s="13"/>
      <c r="H6" s="14">
        <v>3</v>
      </c>
      <c r="I6" s="11" t="s">
        <v>7</v>
      </c>
      <c r="J6" s="12"/>
      <c r="K6" s="12"/>
      <c r="L6" s="16"/>
      <c r="M6" s="13"/>
    </row>
    <row r="7" spans="1:15" ht="13.5" customHeight="1" x14ac:dyDescent="0.25">
      <c r="A7" s="14">
        <v>4</v>
      </c>
      <c r="B7" s="57" t="s">
        <v>61</v>
      </c>
      <c r="C7" s="12"/>
      <c r="D7" s="58"/>
      <c r="E7" s="16">
        <v>135000</v>
      </c>
      <c r="F7" s="16"/>
      <c r="G7" s="13"/>
      <c r="H7" s="14">
        <v>4</v>
      </c>
      <c r="I7" s="57" t="s">
        <v>62</v>
      </c>
      <c r="J7" s="12"/>
      <c r="K7" s="12"/>
      <c r="L7" s="16">
        <v>135000</v>
      </c>
      <c r="M7" s="13"/>
    </row>
    <row r="8" spans="1:15" ht="13.5" customHeight="1" x14ac:dyDescent="0.35">
      <c r="A8" s="14">
        <v>5</v>
      </c>
      <c r="B8" s="11" t="s">
        <v>10</v>
      </c>
      <c r="C8" s="12"/>
      <c r="D8" s="12"/>
      <c r="E8" s="17"/>
      <c r="F8" s="16"/>
      <c r="G8" s="13"/>
      <c r="H8" s="14">
        <v>5</v>
      </c>
      <c r="I8" s="11" t="s">
        <v>10</v>
      </c>
      <c r="J8" s="12"/>
      <c r="K8" s="12"/>
      <c r="L8" s="17">
        <v>3012839</v>
      </c>
      <c r="M8" s="13"/>
    </row>
    <row r="9" spans="1:15" ht="13.5" customHeight="1" x14ac:dyDescent="0.25">
      <c r="A9" s="14"/>
      <c r="B9" s="12"/>
      <c r="C9" s="12"/>
      <c r="D9" s="12"/>
      <c r="E9" s="18">
        <f>SUM(E4:E8)</f>
        <v>1385000</v>
      </c>
      <c r="F9" s="6"/>
      <c r="G9" s="13"/>
      <c r="H9" s="14"/>
      <c r="I9" s="12"/>
      <c r="J9" s="12"/>
      <c r="K9" s="12"/>
      <c r="L9" s="18">
        <f>SUM(L4:L8)</f>
        <v>5147839</v>
      </c>
      <c r="M9" s="13"/>
    </row>
    <row r="10" spans="1:15" ht="13.5" customHeight="1" x14ac:dyDescent="0.25">
      <c r="A10" s="14"/>
      <c r="B10" s="19" t="s">
        <v>11</v>
      </c>
      <c r="C10" s="19"/>
      <c r="D10" s="19"/>
      <c r="E10" s="6"/>
      <c r="F10" s="5">
        <f>F2-E9</f>
        <v>7115000</v>
      </c>
      <c r="G10" s="13"/>
      <c r="H10" s="14"/>
      <c r="I10" s="19" t="s">
        <v>12</v>
      </c>
      <c r="J10" s="19"/>
      <c r="K10" s="19"/>
      <c r="L10" s="6"/>
      <c r="M10" s="20">
        <f>M2-L9</f>
        <v>9852161</v>
      </c>
      <c r="O10" s="6"/>
    </row>
    <row r="11" spans="1:15" ht="12" customHeight="1" x14ac:dyDescent="0.25">
      <c r="A11" s="14"/>
      <c r="B11" s="8" t="s">
        <v>13</v>
      </c>
      <c r="C11" s="59"/>
      <c r="D11" s="15"/>
      <c r="E11" s="6"/>
      <c r="F11" s="6"/>
      <c r="G11" s="13"/>
      <c r="H11" s="14"/>
      <c r="I11" s="8" t="s">
        <v>13</v>
      </c>
      <c r="J11" s="8"/>
      <c r="K11" s="15"/>
      <c r="L11" s="6"/>
      <c r="M11" s="13"/>
    </row>
    <row r="12" spans="1:15" ht="15" customHeight="1" x14ac:dyDescent="0.25">
      <c r="A12" s="14"/>
      <c r="B12" s="8"/>
      <c r="C12" s="21" t="s">
        <v>14</v>
      </c>
      <c r="D12" s="12" t="s">
        <v>15</v>
      </c>
      <c r="E12" s="22" t="s">
        <v>16</v>
      </c>
      <c r="F12" s="6"/>
      <c r="G12" s="13"/>
      <c r="H12" s="14"/>
      <c r="I12" s="8"/>
      <c r="J12" s="21" t="s">
        <v>14</v>
      </c>
      <c r="K12" s="12" t="s">
        <v>15</v>
      </c>
      <c r="L12" s="22" t="s">
        <v>16</v>
      </c>
      <c r="M12" s="13"/>
      <c r="O12" s="6"/>
    </row>
    <row r="13" spans="1:15" ht="12.95" customHeight="1" x14ac:dyDescent="0.25">
      <c r="A13" s="14">
        <v>1</v>
      </c>
      <c r="B13" s="15" t="s">
        <v>18</v>
      </c>
      <c r="C13" s="23">
        <v>2</v>
      </c>
      <c r="D13" s="6">
        <v>10780</v>
      </c>
      <c r="E13" s="6">
        <f>D13*C13</f>
        <v>21560</v>
      </c>
      <c r="F13" s="6"/>
      <c r="G13" s="13"/>
      <c r="H13" s="14">
        <v>1</v>
      </c>
      <c r="I13" s="15" t="s">
        <v>18</v>
      </c>
      <c r="J13" s="23">
        <v>2</v>
      </c>
      <c r="K13" s="6">
        <v>10780</v>
      </c>
      <c r="L13" s="6">
        <f>K13*J13</f>
        <v>21560</v>
      </c>
      <c r="M13" s="13"/>
    </row>
    <row r="14" spans="1:15" ht="12.95" customHeight="1" x14ac:dyDescent="0.25">
      <c r="A14" s="14">
        <v>2</v>
      </c>
      <c r="B14" s="15" t="s">
        <v>19</v>
      </c>
      <c r="C14" s="23">
        <v>5</v>
      </c>
      <c r="D14" s="6">
        <v>7334</v>
      </c>
      <c r="E14" s="6">
        <f>D14*C14</f>
        <v>36670</v>
      </c>
      <c r="F14" s="6"/>
      <c r="G14" s="13"/>
      <c r="H14" s="14">
        <v>2</v>
      </c>
      <c r="I14" s="15" t="s">
        <v>19</v>
      </c>
      <c r="J14" s="23">
        <v>10</v>
      </c>
      <c r="K14" s="6">
        <v>7334</v>
      </c>
      <c r="L14" s="6">
        <f>K14*J14</f>
        <v>73340</v>
      </c>
      <c r="M14" s="13"/>
    </row>
    <row r="15" spans="1:15" ht="12.95" customHeight="1" x14ac:dyDescent="0.25">
      <c r="A15" s="14">
        <v>3</v>
      </c>
      <c r="B15" s="15" t="s">
        <v>63</v>
      </c>
      <c r="C15" s="24">
        <v>1</v>
      </c>
      <c r="D15" s="6">
        <v>44000</v>
      </c>
      <c r="E15" s="6">
        <f>D15*C15</f>
        <v>44000</v>
      </c>
      <c r="F15" s="6"/>
      <c r="G15" s="13"/>
      <c r="H15" s="14">
        <v>3</v>
      </c>
      <c r="I15" s="15" t="s">
        <v>63</v>
      </c>
      <c r="J15" s="24">
        <v>2</v>
      </c>
      <c r="K15" s="6">
        <v>44000</v>
      </c>
      <c r="L15" s="6">
        <f>K15*J15</f>
        <v>88000</v>
      </c>
      <c r="M15" s="13"/>
    </row>
    <row r="16" spans="1:15" ht="12.95" customHeight="1" x14ac:dyDescent="0.25">
      <c r="A16" s="14">
        <v>4</v>
      </c>
      <c r="B16" s="25" t="s">
        <v>21</v>
      </c>
      <c r="C16" s="26">
        <v>1</v>
      </c>
      <c r="D16" s="27">
        <v>6160</v>
      </c>
      <c r="E16" s="28">
        <f>C16*D16</f>
        <v>6160</v>
      </c>
      <c r="F16" s="6"/>
      <c r="G16" s="13"/>
      <c r="H16" s="14">
        <v>4</v>
      </c>
      <c r="I16" s="25" t="s">
        <v>21</v>
      </c>
      <c r="J16" s="26">
        <v>1</v>
      </c>
      <c r="K16" s="27">
        <v>6160</v>
      </c>
      <c r="L16" s="28">
        <f>J16*K16</f>
        <v>6160</v>
      </c>
      <c r="M16" s="13"/>
    </row>
    <row r="17" spans="1:13" ht="12.95" customHeight="1" x14ac:dyDescent="0.25">
      <c r="A17" s="14">
        <v>5</v>
      </c>
      <c r="B17" s="15" t="s">
        <v>22</v>
      </c>
      <c r="C17" s="23">
        <v>1</v>
      </c>
      <c r="D17" s="6">
        <v>110001</v>
      </c>
      <c r="E17" s="6">
        <f t="shared" ref="E17:E22" si="0">D17*C17</f>
        <v>110001</v>
      </c>
      <c r="F17" s="6"/>
      <c r="G17" s="13"/>
      <c r="H17" s="14">
        <v>5</v>
      </c>
      <c r="I17" s="15" t="s">
        <v>22</v>
      </c>
      <c r="J17" s="23">
        <v>2</v>
      </c>
      <c r="K17" s="6">
        <v>110001</v>
      </c>
      <c r="L17" s="6">
        <f t="shared" ref="L17:L22" si="1">K17*J17</f>
        <v>220002</v>
      </c>
      <c r="M17" s="13"/>
    </row>
    <row r="18" spans="1:13" ht="12.95" customHeight="1" x14ac:dyDescent="0.25">
      <c r="A18" s="14">
        <v>6</v>
      </c>
      <c r="B18" s="15" t="s">
        <v>23</v>
      </c>
      <c r="C18" s="23">
        <v>1</v>
      </c>
      <c r="D18" s="6">
        <v>83600</v>
      </c>
      <c r="E18" s="6">
        <f t="shared" si="0"/>
        <v>83600</v>
      </c>
      <c r="F18" s="6"/>
      <c r="G18" s="13"/>
      <c r="H18" s="14">
        <v>6</v>
      </c>
      <c r="I18" s="15" t="s">
        <v>23</v>
      </c>
      <c r="J18" s="23">
        <v>1</v>
      </c>
      <c r="K18" s="6">
        <v>83600</v>
      </c>
      <c r="L18" s="6">
        <f t="shared" si="1"/>
        <v>83600</v>
      </c>
      <c r="M18" s="13"/>
    </row>
    <row r="19" spans="1:13" ht="12.95" customHeight="1" x14ac:dyDescent="0.25">
      <c r="A19" s="14">
        <v>7</v>
      </c>
      <c r="B19" s="15" t="s">
        <v>64</v>
      </c>
      <c r="C19" s="23">
        <v>1</v>
      </c>
      <c r="D19" s="6">
        <v>57475</v>
      </c>
      <c r="E19" s="6">
        <f t="shared" si="0"/>
        <v>57475</v>
      </c>
      <c r="F19" s="6"/>
      <c r="G19" s="13"/>
      <c r="H19" s="14">
        <v>7</v>
      </c>
      <c r="I19" s="15" t="s">
        <v>64</v>
      </c>
      <c r="J19" s="23">
        <v>1</v>
      </c>
      <c r="K19" s="6">
        <v>57475</v>
      </c>
      <c r="L19" s="6">
        <f t="shared" si="1"/>
        <v>57475</v>
      </c>
      <c r="M19" s="13"/>
    </row>
    <row r="20" spans="1:13" ht="12.95" customHeight="1" x14ac:dyDescent="0.25">
      <c r="A20" s="14">
        <v>8</v>
      </c>
      <c r="B20" s="15" t="s">
        <v>26</v>
      </c>
      <c r="C20" s="23">
        <v>1</v>
      </c>
      <c r="D20" s="6">
        <v>4680</v>
      </c>
      <c r="E20" s="6">
        <f t="shared" si="0"/>
        <v>4680</v>
      </c>
      <c r="F20" s="6"/>
      <c r="G20" s="13"/>
      <c r="H20" s="14">
        <v>8</v>
      </c>
      <c r="I20" s="15" t="s">
        <v>26</v>
      </c>
      <c r="J20" s="23">
        <v>1</v>
      </c>
      <c r="K20" s="6">
        <v>4680</v>
      </c>
      <c r="L20" s="6">
        <f t="shared" si="1"/>
        <v>4680</v>
      </c>
      <c r="M20" s="13"/>
    </row>
    <row r="21" spans="1:13" ht="12.95" customHeight="1" x14ac:dyDescent="0.25">
      <c r="A21" s="14">
        <v>9</v>
      </c>
      <c r="B21" s="15" t="s">
        <v>27</v>
      </c>
      <c r="C21" s="23">
        <v>1</v>
      </c>
      <c r="D21" s="6">
        <v>4973</v>
      </c>
      <c r="E21" s="6">
        <f t="shared" si="0"/>
        <v>4973</v>
      </c>
      <c r="F21" s="6"/>
      <c r="G21" s="13"/>
      <c r="H21" s="14">
        <v>9</v>
      </c>
      <c r="I21" s="15" t="s">
        <v>27</v>
      </c>
      <c r="J21" s="23">
        <v>2</v>
      </c>
      <c r="K21" s="6">
        <v>4973</v>
      </c>
      <c r="L21" s="6">
        <f t="shared" si="1"/>
        <v>9946</v>
      </c>
      <c r="M21" s="13"/>
    </row>
    <row r="22" spans="1:13" ht="12.95" customHeight="1" x14ac:dyDescent="0.25">
      <c r="A22" s="14">
        <v>10</v>
      </c>
      <c r="B22" s="30" t="s">
        <v>30</v>
      </c>
      <c r="C22" s="23">
        <v>4</v>
      </c>
      <c r="D22" s="6">
        <v>1089</v>
      </c>
      <c r="E22" s="6">
        <f t="shared" si="0"/>
        <v>4356</v>
      </c>
      <c r="F22" s="6"/>
      <c r="G22" s="13"/>
      <c r="H22" s="14">
        <v>10</v>
      </c>
      <c r="I22" s="30" t="s">
        <v>30</v>
      </c>
      <c r="J22" s="23">
        <v>4</v>
      </c>
      <c r="K22" s="6">
        <v>1089</v>
      </c>
      <c r="L22" s="6">
        <f t="shared" si="1"/>
        <v>4356</v>
      </c>
      <c r="M22" s="13"/>
    </row>
    <row r="23" spans="1:13" ht="12.95" customHeight="1" x14ac:dyDescent="0.25">
      <c r="A23" s="14">
        <v>11</v>
      </c>
      <c r="B23" s="30" t="s">
        <v>31</v>
      </c>
      <c r="C23" s="31" t="s">
        <v>32</v>
      </c>
      <c r="D23" s="6">
        <v>19250</v>
      </c>
      <c r="E23" s="6">
        <f>D23/25*2</f>
        <v>1540</v>
      </c>
      <c r="F23" s="6"/>
      <c r="G23" s="13"/>
      <c r="H23" s="14">
        <v>11</v>
      </c>
      <c r="I23" s="30" t="s">
        <v>31</v>
      </c>
      <c r="J23" s="31" t="s">
        <v>32</v>
      </c>
      <c r="K23" s="6">
        <v>19250</v>
      </c>
      <c r="L23" s="6">
        <f>K23/25*2</f>
        <v>1540</v>
      </c>
      <c r="M23" s="13"/>
    </row>
    <row r="24" spans="1:13" ht="12.95" customHeight="1" x14ac:dyDescent="0.25">
      <c r="A24" s="14">
        <v>12</v>
      </c>
      <c r="B24" s="30" t="s">
        <v>33</v>
      </c>
      <c r="C24" s="23">
        <v>1</v>
      </c>
      <c r="D24" s="6">
        <v>275</v>
      </c>
      <c r="E24" s="6">
        <f>D24*C24</f>
        <v>275</v>
      </c>
      <c r="F24" s="6"/>
      <c r="G24" s="13"/>
      <c r="H24" s="14">
        <v>12</v>
      </c>
      <c r="I24" s="30" t="s">
        <v>33</v>
      </c>
      <c r="J24" s="23">
        <v>1</v>
      </c>
      <c r="K24" s="6">
        <v>275</v>
      </c>
      <c r="L24" s="6">
        <f>K24*J24</f>
        <v>275</v>
      </c>
      <c r="M24" s="13"/>
    </row>
    <row r="25" spans="1:13" ht="12.95" customHeight="1" x14ac:dyDescent="0.25">
      <c r="A25" s="14">
        <v>13</v>
      </c>
      <c r="B25" s="30" t="s">
        <v>34</v>
      </c>
      <c r="C25" s="23">
        <v>4</v>
      </c>
      <c r="D25" s="6">
        <v>900</v>
      </c>
      <c r="E25" s="6">
        <f>D25*C25</f>
        <v>3600</v>
      </c>
      <c r="F25" s="6"/>
      <c r="G25" s="13"/>
      <c r="H25" s="14">
        <v>13</v>
      </c>
      <c r="I25" s="30" t="s">
        <v>34</v>
      </c>
      <c r="J25" s="23">
        <v>4</v>
      </c>
      <c r="K25" s="6">
        <v>900</v>
      </c>
      <c r="L25" s="6">
        <f>K25*J25</f>
        <v>3600</v>
      </c>
      <c r="M25" s="13"/>
    </row>
    <row r="26" spans="1:13" ht="12.95" customHeight="1" x14ac:dyDescent="0.25">
      <c r="A26" s="14">
        <v>14</v>
      </c>
      <c r="B26" s="29" t="s">
        <v>35</v>
      </c>
      <c r="C26" s="23">
        <v>1</v>
      </c>
      <c r="D26" s="6">
        <v>2302</v>
      </c>
      <c r="E26" s="6">
        <f>D26*C26</f>
        <v>2302</v>
      </c>
      <c r="F26" s="6"/>
      <c r="G26" s="13"/>
      <c r="H26" s="14">
        <v>14</v>
      </c>
      <c r="I26" s="29" t="s">
        <v>35</v>
      </c>
      <c r="J26" s="23">
        <v>1</v>
      </c>
      <c r="K26" s="6">
        <v>2302</v>
      </c>
      <c r="L26" s="6">
        <f>K26*J26</f>
        <v>2302</v>
      </c>
      <c r="M26" s="13"/>
    </row>
    <row r="27" spans="1:13" ht="12.95" customHeight="1" x14ac:dyDescent="0.25">
      <c r="A27" s="14">
        <v>15</v>
      </c>
      <c r="B27" s="30" t="s">
        <v>36</v>
      </c>
      <c r="C27" s="32" t="s">
        <v>37</v>
      </c>
      <c r="D27" s="6">
        <v>11737</v>
      </c>
      <c r="E27" s="6">
        <f>D27/6</f>
        <v>1956.1666666666667</v>
      </c>
      <c r="F27" s="6"/>
      <c r="G27" s="13"/>
      <c r="H27" s="14">
        <v>15</v>
      </c>
      <c r="I27" s="30" t="s">
        <v>36</v>
      </c>
      <c r="J27" s="32" t="s">
        <v>37</v>
      </c>
      <c r="K27" s="6">
        <v>11737</v>
      </c>
      <c r="L27" s="6">
        <f>K27/6</f>
        <v>1956.1666666666667</v>
      </c>
      <c r="M27" s="13"/>
    </row>
    <row r="28" spans="1:13" ht="12.95" customHeight="1" x14ac:dyDescent="0.25">
      <c r="A28" s="14">
        <v>16</v>
      </c>
      <c r="B28" s="15" t="s">
        <v>44</v>
      </c>
      <c r="C28" s="23">
        <v>1</v>
      </c>
      <c r="D28" s="6">
        <v>29598</v>
      </c>
      <c r="E28" s="6">
        <f>D28*C28</f>
        <v>29598</v>
      </c>
      <c r="F28" s="6"/>
      <c r="G28" s="13"/>
      <c r="H28" s="14">
        <v>16</v>
      </c>
      <c r="I28" s="15" t="s">
        <v>44</v>
      </c>
      <c r="J28" s="23">
        <v>1</v>
      </c>
      <c r="K28" s="6">
        <v>29598</v>
      </c>
      <c r="L28" s="6">
        <f>K28*J28</f>
        <v>29598</v>
      </c>
      <c r="M28" s="13"/>
    </row>
    <row r="29" spans="1:13" ht="12.95" customHeight="1" x14ac:dyDescent="0.25">
      <c r="A29" s="14">
        <v>17</v>
      </c>
      <c r="B29" s="15" t="s">
        <v>45</v>
      </c>
      <c r="C29" s="23">
        <v>1</v>
      </c>
      <c r="D29" s="6">
        <v>1045</v>
      </c>
      <c r="E29" s="6">
        <f>D29*C29</f>
        <v>1045</v>
      </c>
      <c r="F29" s="6"/>
      <c r="G29" s="34"/>
      <c r="H29" s="14">
        <v>17</v>
      </c>
      <c r="I29" s="15" t="s">
        <v>45</v>
      </c>
      <c r="J29" s="23">
        <v>1</v>
      </c>
      <c r="K29" s="6">
        <v>1045</v>
      </c>
      <c r="L29" s="6">
        <f>K29*J29</f>
        <v>1045</v>
      </c>
      <c r="M29" s="13"/>
    </row>
    <row r="30" spans="1:13" ht="12.95" customHeight="1" x14ac:dyDescent="0.25">
      <c r="A30" s="14">
        <v>18</v>
      </c>
      <c r="B30" s="15" t="s">
        <v>46</v>
      </c>
      <c r="C30" s="31" t="s">
        <v>47</v>
      </c>
      <c r="D30" s="6"/>
      <c r="E30" s="6">
        <f>D30/1000</f>
        <v>0</v>
      </c>
      <c r="F30" s="6"/>
      <c r="G30" s="34"/>
      <c r="H30" s="14">
        <v>18</v>
      </c>
      <c r="I30" s="15" t="s">
        <v>46</v>
      </c>
      <c r="J30" s="31" t="s">
        <v>48</v>
      </c>
      <c r="K30" s="6">
        <v>19000</v>
      </c>
      <c r="L30" s="6">
        <f>K30/1000</f>
        <v>19</v>
      </c>
      <c r="M30" s="13"/>
    </row>
    <row r="31" spans="1:13" ht="12.95" customHeight="1" x14ac:dyDescent="0.25">
      <c r="A31" s="14">
        <v>19</v>
      </c>
      <c r="B31" s="15" t="s">
        <v>49</v>
      </c>
      <c r="C31" s="35" t="s">
        <v>50</v>
      </c>
      <c r="D31" s="6">
        <v>44000</v>
      </c>
      <c r="E31" s="36">
        <f>D31/13</f>
        <v>3384.6153846153848</v>
      </c>
      <c r="F31" s="6"/>
      <c r="G31" s="34"/>
      <c r="H31" s="14">
        <v>19</v>
      </c>
      <c r="I31" s="15" t="s">
        <v>49</v>
      </c>
      <c r="J31" s="35" t="s">
        <v>51</v>
      </c>
      <c r="K31" s="6">
        <v>44000</v>
      </c>
      <c r="L31" s="36">
        <f>K31/13</f>
        <v>3384.6153846153848</v>
      </c>
      <c r="M31" s="13"/>
    </row>
    <row r="32" spans="1:13" ht="12.95" customHeight="1" x14ac:dyDescent="0.25">
      <c r="A32" s="14">
        <v>20</v>
      </c>
      <c r="B32" s="15" t="s">
        <v>65</v>
      </c>
      <c r="C32" s="35">
        <v>1</v>
      </c>
      <c r="D32" s="6">
        <v>2400000</v>
      </c>
      <c r="E32" s="36">
        <f>D32/C32</f>
        <v>2400000</v>
      </c>
      <c r="F32" s="6"/>
      <c r="G32" s="34"/>
      <c r="H32" s="14">
        <v>20</v>
      </c>
      <c r="I32" s="15" t="s">
        <v>65</v>
      </c>
      <c r="J32" s="35">
        <v>1</v>
      </c>
      <c r="K32" s="6">
        <v>2400000</v>
      </c>
      <c r="L32" s="36">
        <v>2400000</v>
      </c>
      <c r="M32" s="13"/>
    </row>
    <row r="33" spans="1:13" ht="13.5" customHeight="1" x14ac:dyDescent="0.25">
      <c r="A33" s="14"/>
      <c r="B33" s="15"/>
      <c r="C33" s="12"/>
      <c r="D33" s="18"/>
      <c r="E33" s="43">
        <f>SUM(E13:E32)</f>
        <v>2817175.782051282</v>
      </c>
      <c r="F33" s="6"/>
      <c r="G33" s="34"/>
      <c r="H33" s="10"/>
      <c r="I33" s="12" t="s">
        <v>54</v>
      </c>
      <c r="J33" s="12"/>
      <c r="K33" s="18"/>
      <c r="L33" s="44">
        <f>SUM(L13:L32)</f>
        <v>3012838.782051282</v>
      </c>
      <c r="M33" s="13"/>
    </row>
    <row r="34" spans="1:13" ht="12.75" customHeight="1" x14ac:dyDescent="0.25">
      <c r="A34" s="45"/>
      <c r="B34" s="46"/>
      <c r="C34" s="47"/>
      <c r="D34" s="48"/>
      <c r="E34" s="48"/>
      <c r="F34" s="5"/>
      <c r="G34" s="49"/>
      <c r="H34" s="45"/>
      <c r="I34" s="46"/>
      <c r="J34" s="50"/>
      <c r="K34" s="48"/>
      <c r="L34" s="48"/>
      <c r="M34" s="51"/>
    </row>
    <row r="35" spans="1:13" x14ac:dyDescent="0.25">
      <c r="C35" s="52"/>
      <c r="D35" s="53"/>
      <c r="E35" s="53"/>
      <c r="F35" s="53"/>
      <c r="L35" s="54" t="s">
        <v>66</v>
      </c>
    </row>
    <row r="36" spans="1:13" ht="21" customHeight="1" x14ac:dyDescent="0.25">
      <c r="B36" s="55"/>
    </row>
    <row r="37" spans="1:13" ht="21" customHeight="1" x14ac:dyDescent="0.25">
      <c r="B37" s="55"/>
    </row>
    <row r="38" spans="1:13" ht="21" customHeight="1" x14ac:dyDescent="0.25">
      <c r="B38" s="55"/>
    </row>
    <row r="39" spans="1:13" ht="21" customHeight="1" x14ac:dyDescent="0.25">
      <c r="B39" s="56"/>
    </row>
    <row r="40" spans="1:13" x14ac:dyDescent="0.25">
      <c r="B40" s="56"/>
    </row>
  </sheetData>
  <pageMargins left="0.11811023622047245" right="0.19685039370078741" top="0.11811023622047245" bottom="0.23622047244094491" header="0.11811023622047245" footer="0.15748031496062992"/>
  <pageSetup paperSize="9" scale="9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4" workbookViewId="0">
      <selection activeCell="E11" sqref="E11"/>
    </sheetView>
  </sheetViews>
  <sheetFormatPr defaultRowHeight="15" x14ac:dyDescent="0.25"/>
  <cols>
    <col min="1" max="1" width="5" customWidth="1"/>
    <col min="2" max="2" width="24.28515625" customWidth="1"/>
    <col min="3" max="3" width="6.7109375" customWidth="1"/>
    <col min="4" max="4" width="11.7109375" customWidth="1"/>
    <col min="5" max="5" width="11" customWidth="1"/>
    <col min="6" max="6" width="11.140625" customWidth="1"/>
    <col min="7" max="7" width="2.5703125" customWidth="1"/>
    <col min="8" max="8" width="4.28515625" customWidth="1"/>
    <col min="9" max="9" width="24.28515625" customWidth="1"/>
    <col min="10" max="10" width="6.140625" customWidth="1"/>
    <col min="11" max="11" width="11" bestFit="1" customWidth="1"/>
    <col min="12" max="12" width="13.140625" customWidth="1"/>
    <col min="13" max="13" width="11.85546875" customWidth="1"/>
    <col min="14" max="14" width="5.42578125" customWidth="1"/>
    <col min="15" max="15" width="24.28515625" customWidth="1"/>
    <col min="16" max="16" width="6.140625" customWidth="1"/>
    <col min="17" max="17" width="10.42578125" customWidth="1"/>
    <col min="18" max="18" width="10.7109375" customWidth="1"/>
    <col min="19" max="19" width="13.85546875" customWidth="1"/>
    <col min="257" max="257" width="5" customWidth="1"/>
    <col min="258" max="258" width="24.28515625" customWidth="1"/>
    <col min="259" max="259" width="6.7109375" customWidth="1"/>
    <col min="260" max="260" width="10.42578125" bestFit="1" customWidth="1"/>
    <col min="261" max="261" width="11" customWidth="1"/>
    <col min="262" max="262" width="11.140625" customWidth="1"/>
    <col min="263" max="263" width="2.5703125" customWidth="1"/>
    <col min="264" max="264" width="4.28515625" customWidth="1"/>
    <col min="265" max="265" width="24.28515625" customWidth="1"/>
    <col min="266" max="266" width="6.140625" customWidth="1"/>
    <col min="267" max="267" width="10.42578125" bestFit="1" customWidth="1"/>
    <col min="268" max="268" width="13.140625" customWidth="1"/>
    <col min="269" max="269" width="11.85546875" customWidth="1"/>
    <col min="270" max="270" width="5.42578125" customWidth="1"/>
    <col min="271" max="271" width="24.28515625" customWidth="1"/>
    <col min="272" max="272" width="6.140625" customWidth="1"/>
    <col min="273" max="273" width="10.42578125" customWidth="1"/>
    <col min="274" max="274" width="10.7109375" customWidth="1"/>
    <col min="275" max="275" width="13.85546875" customWidth="1"/>
    <col min="513" max="513" width="5" customWidth="1"/>
    <col min="514" max="514" width="24.28515625" customWidth="1"/>
    <col min="515" max="515" width="6.7109375" customWidth="1"/>
    <col min="516" max="516" width="10.42578125" bestFit="1" customWidth="1"/>
    <col min="517" max="517" width="11" customWidth="1"/>
    <col min="518" max="518" width="11.140625" customWidth="1"/>
    <col min="519" max="519" width="2.5703125" customWidth="1"/>
    <col min="520" max="520" width="4.28515625" customWidth="1"/>
    <col min="521" max="521" width="24.28515625" customWidth="1"/>
    <col min="522" max="522" width="6.140625" customWidth="1"/>
    <col min="523" max="523" width="10.42578125" bestFit="1" customWidth="1"/>
    <col min="524" max="524" width="13.140625" customWidth="1"/>
    <col min="525" max="525" width="11.85546875" customWidth="1"/>
    <col min="526" max="526" width="5.42578125" customWidth="1"/>
    <col min="527" max="527" width="24.28515625" customWidth="1"/>
    <col min="528" max="528" width="6.140625" customWidth="1"/>
    <col min="529" max="529" width="10.42578125" customWidth="1"/>
    <col min="530" max="530" width="10.7109375" customWidth="1"/>
    <col min="531" max="531" width="13.85546875" customWidth="1"/>
    <col min="769" max="769" width="5" customWidth="1"/>
    <col min="770" max="770" width="24.28515625" customWidth="1"/>
    <col min="771" max="771" width="6.7109375" customWidth="1"/>
    <col min="772" max="772" width="10.42578125" bestFit="1" customWidth="1"/>
    <col min="773" max="773" width="11" customWidth="1"/>
    <col min="774" max="774" width="11.140625" customWidth="1"/>
    <col min="775" max="775" width="2.5703125" customWidth="1"/>
    <col min="776" max="776" width="4.28515625" customWidth="1"/>
    <col min="777" max="777" width="24.28515625" customWidth="1"/>
    <col min="778" max="778" width="6.140625" customWidth="1"/>
    <col min="779" max="779" width="10.42578125" bestFit="1" customWidth="1"/>
    <col min="780" max="780" width="13.140625" customWidth="1"/>
    <col min="781" max="781" width="11.85546875" customWidth="1"/>
    <col min="782" max="782" width="5.42578125" customWidth="1"/>
    <col min="783" max="783" width="24.28515625" customWidth="1"/>
    <col min="784" max="784" width="6.140625" customWidth="1"/>
    <col min="785" max="785" width="10.42578125" customWidth="1"/>
    <col min="786" max="786" width="10.7109375" customWidth="1"/>
    <col min="787" max="787" width="13.85546875" customWidth="1"/>
    <col min="1025" max="1025" width="5" customWidth="1"/>
    <col min="1026" max="1026" width="24.28515625" customWidth="1"/>
    <col min="1027" max="1027" width="6.7109375" customWidth="1"/>
    <col min="1028" max="1028" width="10.42578125" bestFit="1" customWidth="1"/>
    <col min="1029" max="1029" width="11" customWidth="1"/>
    <col min="1030" max="1030" width="11.140625" customWidth="1"/>
    <col min="1031" max="1031" width="2.5703125" customWidth="1"/>
    <col min="1032" max="1032" width="4.28515625" customWidth="1"/>
    <col min="1033" max="1033" width="24.28515625" customWidth="1"/>
    <col min="1034" max="1034" width="6.140625" customWidth="1"/>
    <col min="1035" max="1035" width="10.42578125" bestFit="1" customWidth="1"/>
    <col min="1036" max="1036" width="13.140625" customWidth="1"/>
    <col min="1037" max="1037" width="11.85546875" customWidth="1"/>
    <col min="1038" max="1038" width="5.42578125" customWidth="1"/>
    <col min="1039" max="1039" width="24.28515625" customWidth="1"/>
    <col min="1040" max="1040" width="6.140625" customWidth="1"/>
    <col min="1041" max="1041" width="10.42578125" customWidth="1"/>
    <col min="1042" max="1042" width="10.7109375" customWidth="1"/>
    <col min="1043" max="1043" width="13.85546875" customWidth="1"/>
    <col min="1281" max="1281" width="5" customWidth="1"/>
    <col min="1282" max="1282" width="24.28515625" customWidth="1"/>
    <col min="1283" max="1283" width="6.7109375" customWidth="1"/>
    <col min="1284" max="1284" width="10.42578125" bestFit="1" customWidth="1"/>
    <col min="1285" max="1285" width="11" customWidth="1"/>
    <col min="1286" max="1286" width="11.140625" customWidth="1"/>
    <col min="1287" max="1287" width="2.5703125" customWidth="1"/>
    <col min="1288" max="1288" width="4.28515625" customWidth="1"/>
    <col min="1289" max="1289" width="24.28515625" customWidth="1"/>
    <col min="1290" max="1290" width="6.140625" customWidth="1"/>
    <col min="1291" max="1291" width="10.42578125" bestFit="1" customWidth="1"/>
    <col min="1292" max="1292" width="13.140625" customWidth="1"/>
    <col min="1293" max="1293" width="11.85546875" customWidth="1"/>
    <col min="1294" max="1294" width="5.42578125" customWidth="1"/>
    <col min="1295" max="1295" width="24.28515625" customWidth="1"/>
    <col min="1296" max="1296" width="6.140625" customWidth="1"/>
    <col min="1297" max="1297" width="10.42578125" customWidth="1"/>
    <col min="1298" max="1298" width="10.7109375" customWidth="1"/>
    <col min="1299" max="1299" width="13.85546875" customWidth="1"/>
    <col min="1537" max="1537" width="5" customWidth="1"/>
    <col min="1538" max="1538" width="24.28515625" customWidth="1"/>
    <col min="1539" max="1539" width="6.7109375" customWidth="1"/>
    <col min="1540" max="1540" width="10.42578125" bestFit="1" customWidth="1"/>
    <col min="1541" max="1541" width="11" customWidth="1"/>
    <col min="1542" max="1542" width="11.140625" customWidth="1"/>
    <col min="1543" max="1543" width="2.5703125" customWidth="1"/>
    <col min="1544" max="1544" width="4.28515625" customWidth="1"/>
    <col min="1545" max="1545" width="24.28515625" customWidth="1"/>
    <col min="1546" max="1546" width="6.140625" customWidth="1"/>
    <col min="1547" max="1547" width="10.42578125" bestFit="1" customWidth="1"/>
    <col min="1548" max="1548" width="13.140625" customWidth="1"/>
    <col min="1549" max="1549" width="11.85546875" customWidth="1"/>
    <col min="1550" max="1550" width="5.42578125" customWidth="1"/>
    <col min="1551" max="1551" width="24.28515625" customWidth="1"/>
    <col min="1552" max="1552" width="6.140625" customWidth="1"/>
    <col min="1553" max="1553" width="10.42578125" customWidth="1"/>
    <col min="1554" max="1554" width="10.7109375" customWidth="1"/>
    <col min="1555" max="1555" width="13.85546875" customWidth="1"/>
    <col min="1793" max="1793" width="5" customWidth="1"/>
    <col min="1794" max="1794" width="24.28515625" customWidth="1"/>
    <col min="1795" max="1795" width="6.7109375" customWidth="1"/>
    <col min="1796" max="1796" width="10.42578125" bestFit="1" customWidth="1"/>
    <col min="1797" max="1797" width="11" customWidth="1"/>
    <col min="1798" max="1798" width="11.140625" customWidth="1"/>
    <col min="1799" max="1799" width="2.5703125" customWidth="1"/>
    <col min="1800" max="1800" width="4.28515625" customWidth="1"/>
    <col min="1801" max="1801" width="24.28515625" customWidth="1"/>
    <col min="1802" max="1802" width="6.140625" customWidth="1"/>
    <col min="1803" max="1803" width="10.42578125" bestFit="1" customWidth="1"/>
    <col min="1804" max="1804" width="13.140625" customWidth="1"/>
    <col min="1805" max="1805" width="11.85546875" customWidth="1"/>
    <col min="1806" max="1806" width="5.42578125" customWidth="1"/>
    <col min="1807" max="1807" width="24.28515625" customWidth="1"/>
    <col min="1808" max="1808" width="6.140625" customWidth="1"/>
    <col min="1809" max="1809" width="10.42578125" customWidth="1"/>
    <col min="1810" max="1810" width="10.7109375" customWidth="1"/>
    <col min="1811" max="1811" width="13.85546875" customWidth="1"/>
    <col min="2049" max="2049" width="5" customWidth="1"/>
    <col min="2050" max="2050" width="24.28515625" customWidth="1"/>
    <col min="2051" max="2051" width="6.7109375" customWidth="1"/>
    <col min="2052" max="2052" width="10.42578125" bestFit="1" customWidth="1"/>
    <col min="2053" max="2053" width="11" customWidth="1"/>
    <col min="2054" max="2054" width="11.140625" customWidth="1"/>
    <col min="2055" max="2055" width="2.5703125" customWidth="1"/>
    <col min="2056" max="2056" width="4.28515625" customWidth="1"/>
    <col min="2057" max="2057" width="24.28515625" customWidth="1"/>
    <col min="2058" max="2058" width="6.140625" customWidth="1"/>
    <col min="2059" max="2059" width="10.42578125" bestFit="1" customWidth="1"/>
    <col min="2060" max="2060" width="13.140625" customWidth="1"/>
    <col min="2061" max="2061" width="11.85546875" customWidth="1"/>
    <col min="2062" max="2062" width="5.42578125" customWidth="1"/>
    <col min="2063" max="2063" width="24.28515625" customWidth="1"/>
    <col min="2064" max="2064" width="6.140625" customWidth="1"/>
    <col min="2065" max="2065" width="10.42578125" customWidth="1"/>
    <col min="2066" max="2066" width="10.7109375" customWidth="1"/>
    <col min="2067" max="2067" width="13.85546875" customWidth="1"/>
    <col min="2305" max="2305" width="5" customWidth="1"/>
    <col min="2306" max="2306" width="24.28515625" customWidth="1"/>
    <col min="2307" max="2307" width="6.7109375" customWidth="1"/>
    <col min="2308" max="2308" width="10.42578125" bestFit="1" customWidth="1"/>
    <col min="2309" max="2309" width="11" customWidth="1"/>
    <col min="2310" max="2310" width="11.140625" customWidth="1"/>
    <col min="2311" max="2311" width="2.5703125" customWidth="1"/>
    <col min="2312" max="2312" width="4.28515625" customWidth="1"/>
    <col min="2313" max="2313" width="24.28515625" customWidth="1"/>
    <col min="2314" max="2314" width="6.140625" customWidth="1"/>
    <col min="2315" max="2315" width="10.42578125" bestFit="1" customWidth="1"/>
    <col min="2316" max="2316" width="13.140625" customWidth="1"/>
    <col min="2317" max="2317" width="11.85546875" customWidth="1"/>
    <col min="2318" max="2318" width="5.42578125" customWidth="1"/>
    <col min="2319" max="2319" width="24.28515625" customWidth="1"/>
    <col min="2320" max="2320" width="6.140625" customWidth="1"/>
    <col min="2321" max="2321" width="10.42578125" customWidth="1"/>
    <col min="2322" max="2322" width="10.7109375" customWidth="1"/>
    <col min="2323" max="2323" width="13.85546875" customWidth="1"/>
    <col min="2561" max="2561" width="5" customWidth="1"/>
    <col min="2562" max="2562" width="24.28515625" customWidth="1"/>
    <col min="2563" max="2563" width="6.7109375" customWidth="1"/>
    <col min="2564" max="2564" width="10.42578125" bestFit="1" customWidth="1"/>
    <col min="2565" max="2565" width="11" customWidth="1"/>
    <col min="2566" max="2566" width="11.140625" customWidth="1"/>
    <col min="2567" max="2567" width="2.5703125" customWidth="1"/>
    <col min="2568" max="2568" width="4.28515625" customWidth="1"/>
    <col min="2569" max="2569" width="24.28515625" customWidth="1"/>
    <col min="2570" max="2570" width="6.140625" customWidth="1"/>
    <col min="2571" max="2571" width="10.42578125" bestFit="1" customWidth="1"/>
    <col min="2572" max="2572" width="13.140625" customWidth="1"/>
    <col min="2573" max="2573" width="11.85546875" customWidth="1"/>
    <col min="2574" max="2574" width="5.42578125" customWidth="1"/>
    <col min="2575" max="2575" width="24.28515625" customWidth="1"/>
    <col min="2576" max="2576" width="6.140625" customWidth="1"/>
    <col min="2577" max="2577" width="10.42578125" customWidth="1"/>
    <col min="2578" max="2578" width="10.7109375" customWidth="1"/>
    <col min="2579" max="2579" width="13.85546875" customWidth="1"/>
    <col min="2817" max="2817" width="5" customWidth="1"/>
    <col min="2818" max="2818" width="24.28515625" customWidth="1"/>
    <col min="2819" max="2819" width="6.7109375" customWidth="1"/>
    <col min="2820" max="2820" width="10.42578125" bestFit="1" customWidth="1"/>
    <col min="2821" max="2821" width="11" customWidth="1"/>
    <col min="2822" max="2822" width="11.140625" customWidth="1"/>
    <col min="2823" max="2823" width="2.5703125" customWidth="1"/>
    <col min="2824" max="2824" width="4.28515625" customWidth="1"/>
    <col min="2825" max="2825" width="24.28515625" customWidth="1"/>
    <col min="2826" max="2826" width="6.140625" customWidth="1"/>
    <col min="2827" max="2827" width="10.42578125" bestFit="1" customWidth="1"/>
    <col min="2828" max="2828" width="13.140625" customWidth="1"/>
    <col min="2829" max="2829" width="11.85546875" customWidth="1"/>
    <col min="2830" max="2830" width="5.42578125" customWidth="1"/>
    <col min="2831" max="2831" width="24.28515625" customWidth="1"/>
    <col min="2832" max="2832" width="6.140625" customWidth="1"/>
    <col min="2833" max="2833" width="10.42578125" customWidth="1"/>
    <col min="2834" max="2834" width="10.7109375" customWidth="1"/>
    <col min="2835" max="2835" width="13.85546875" customWidth="1"/>
    <col min="3073" max="3073" width="5" customWidth="1"/>
    <col min="3074" max="3074" width="24.28515625" customWidth="1"/>
    <col min="3075" max="3075" width="6.7109375" customWidth="1"/>
    <col min="3076" max="3076" width="10.42578125" bestFit="1" customWidth="1"/>
    <col min="3077" max="3077" width="11" customWidth="1"/>
    <col min="3078" max="3078" width="11.140625" customWidth="1"/>
    <col min="3079" max="3079" width="2.5703125" customWidth="1"/>
    <col min="3080" max="3080" width="4.28515625" customWidth="1"/>
    <col min="3081" max="3081" width="24.28515625" customWidth="1"/>
    <col min="3082" max="3082" width="6.140625" customWidth="1"/>
    <col min="3083" max="3083" width="10.42578125" bestFit="1" customWidth="1"/>
    <col min="3084" max="3084" width="13.140625" customWidth="1"/>
    <col min="3085" max="3085" width="11.85546875" customWidth="1"/>
    <col min="3086" max="3086" width="5.42578125" customWidth="1"/>
    <col min="3087" max="3087" width="24.28515625" customWidth="1"/>
    <col min="3088" max="3088" width="6.140625" customWidth="1"/>
    <col min="3089" max="3089" width="10.42578125" customWidth="1"/>
    <col min="3090" max="3090" width="10.7109375" customWidth="1"/>
    <col min="3091" max="3091" width="13.85546875" customWidth="1"/>
    <col min="3329" max="3329" width="5" customWidth="1"/>
    <col min="3330" max="3330" width="24.28515625" customWidth="1"/>
    <col min="3331" max="3331" width="6.7109375" customWidth="1"/>
    <col min="3332" max="3332" width="10.42578125" bestFit="1" customWidth="1"/>
    <col min="3333" max="3333" width="11" customWidth="1"/>
    <col min="3334" max="3334" width="11.140625" customWidth="1"/>
    <col min="3335" max="3335" width="2.5703125" customWidth="1"/>
    <col min="3336" max="3336" width="4.28515625" customWidth="1"/>
    <col min="3337" max="3337" width="24.28515625" customWidth="1"/>
    <col min="3338" max="3338" width="6.140625" customWidth="1"/>
    <col min="3339" max="3339" width="10.42578125" bestFit="1" customWidth="1"/>
    <col min="3340" max="3340" width="13.140625" customWidth="1"/>
    <col min="3341" max="3341" width="11.85546875" customWidth="1"/>
    <col min="3342" max="3342" width="5.42578125" customWidth="1"/>
    <col min="3343" max="3343" width="24.28515625" customWidth="1"/>
    <col min="3344" max="3344" width="6.140625" customWidth="1"/>
    <col min="3345" max="3345" width="10.42578125" customWidth="1"/>
    <col min="3346" max="3346" width="10.7109375" customWidth="1"/>
    <col min="3347" max="3347" width="13.85546875" customWidth="1"/>
    <col min="3585" max="3585" width="5" customWidth="1"/>
    <col min="3586" max="3586" width="24.28515625" customWidth="1"/>
    <col min="3587" max="3587" width="6.7109375" customWidth="1"/>
    <col min="3588" max="3588" width="10.42578125" bestFit="1" customWidth="1"/>
    <col min="3589" max="3589" width="11" customWidth="1"/>
    <col min="3590" max="3590" width="11.140625" customWidth="1"/>
    <col min="3591" max="3591" width="2.5703125" customWidth="1"/>
    <col min="3592" max="3592" width="4.28515625" customWidth="1"/>
    <col min="3593" max="3593" width="24.28515625" customWidth="1"/>
    <col min="3594" max="3594" width="6.140625" customWidth="1"/>
    <col min="3595" max="3595" width="10.42578125" bestFit="1" customWidth="1"/>
    <col min="3596" max="3596" width="13.140625" customWidth="1"/>
    <col min="3597" max="3597" width="11.85546875" customWidth="1"/>
    <col min="3598" max="3598" width="5.42578125" customWidth="1"/>
    <col min="3599" max="3599" width="24.28515625" customWidth="1"/>
    <col min="3600" max="3600" width="6.140625" customWidth="1"/>
    <col min="3601" max="3601" width="10.42578125" customWidth="1"/>
    <col min="3602" max="3602" width="10.7109375" customWidth="1"/>
    <col min="3603" max="3603" width="13.85546875" customWidth="1"/>
    <col min="3841" max="3841" width="5" customWidth="1"/>
    <col min="3842" max="3842" width="24.28515625" customWidth="1"/>
    <col min="3843" max="3843" width="6.7109375" customWidth="1"/>
    <col min="3844" max="3844" width="10.42578125" bestFit="1" customWidth="1"/>
    <col min="3845" max="3845" width="11" customWidth="1"/>
    <col min="3846" max="3846" width="11.140625" customWidth="1"/>
    <col min="3847" max="3847" width="2.5703125" customWidth="1"/>
    <col min="3848" max="3848" width="4.28515625" customWidth="1"/>
    <col min="3849" max="3849" width="24.28515625" customWidth="1"/>
    <col min="3850" max="3850" width="6.140625" customWidth="1"/>
    <col min="3851" max="3851" width="10.42578125" bestFit="1" customWidth="1"/>
    <col min="3852" max="3852" width="13.140625" customWidth="1"/>
    <col min="3853" max="3853" width="11.85546875" customWidth="1"/>
    <col min="3854" max="3854" width="5.42578125" customWidth="1"/>
    <col min="3855" max="3855" width="24.28515625" customWidth="1"/>
    <col min="3856" max="3856" width="6.140625" customWidth="1"/>
    <col min="3857" max="3857" width="10.42578125" customWidth="1"/>
    <col min="3858" max="3858" width="10.7109375" customWidth="1"/>
    <col min="3859" max="3859" width="13.85546875" customWidth="1"/>
    <col min="4097" max="4097" width="5" customWidth="1"/>
    <col min="4098" max="4098" width="24.28515625" customWidth="1"/>
    <col min="4099" max="4099" width="6.7109375" customWidth="1"/>
    <col min="4100" max="4100" width="10.42578125" bestFit="1" customWidth="1"/>
    <col min="4101" max="4101" width="11" customWidth="1"/>
    <col min="4102" max="4102" width="11.140625" customWidth="1"/>
    <col min="4103" max="4103" width="2.5703125" customWidth="1"/>
    <col min="4104" max="4104" width="4.28515625" customWidth="1"/>
    <col min="4105" max="4105" width="24.28515625" customWidth="1"/>
    <col min="4106" max="4106" width="6.140625" customWidth="1"/>
    <col min="4107" max="4107" width="10.42578125" bestFit="1" customWidth="1"/>
    <col min="4108" max="4108" width="13.140625" customWidth="1"/>
    <col min="4109" max="4109" width="11.85546875" customWidth="1"/>
    <col min="4110" max="4110" width="5.42578125" customWidth="1"/>
    <col min="4111" max="4111" width="24.28515625" customWidth="1"/>
    <col min="4112" max="4112" width="6.140625" customWidth="1"/>
    <col min="4113" max="4113" width="10.42578125" customWidth="1"/>
    <col min="4114" max="4114" width="10.7109375" customWidth="1"/>
    <col min="4115" max="4115" width="13.85546875" customWidth="1"/>
    <col min="4353" max="4353" width="5" customWidth="1"/>
    <col min="4354" max="4354" width="24.28515625" customWidth="1"/>
    <col min="4355" max="4355" width="6.7109375" customWidth="1"/>
    <col min="4356" max="4356" width="10.42578125" bestFit="1" customWidth="1"/>
    <col min="4357" max="4357" width="11" customWidth="1"/>
    <col min="4358" max="4358" width="11.140625" customWidth="1"/>
    <col min="4359" max="4359" width="2.5703125" customWidth="1"/>
    <col min="4360" max="4360" width="4.28515625" customWidth="1"/>
    <col min="4361" max="4361" width="24.28515625" customWidth="1"/>
    <col min="4362" max="4362" width="6.140625" customWidth="1"/>
    <col min="4363" max="4363" width="10.42578125" bestFit="1" customWidth="1"/>
    <col min="4364" max="4364" width="13.140625" customWidth="1"/>
    <col min="4365" max="4365" width="11.85546875" customWidth="1"/>
    <col min="4366" max="4366" width="5.42578125" customWidth="1"/>
    <col min="4367" max="4367" width="24.28515625" customWidth="1"/>
    <col min="4368" max="4368" width="6.140625" customWidth="1"/>
    <col min="4369" max="4369" width="10.42578125" customWidth="1"/>
    <col min="4370" max="4370" width="10.7109375" customWidth="1"/>
    <col min="4371" max="4371" width="13.85546875" customWidth="1"/>
    <col min="4609" max="4609" width="5" customWidth="1"/>
    <col min="4610" max="4610" width="24.28515625" customWidth="1"/>
    <col min="4611" max="4611" width="6.7109375" customWidth="1"/>
    <col min="4612" max="4612" width="10.42578125" bestFit="1" customWidth="1"/>
    <col min="4613" max="4613" width="11" customWidth="1"/>
    <col min="4614" max="4614" width="11.140625" customWidth="1"/>
    <col min="4615" max="4615" width="2.5703125" customWidth="1"/>
    <col min="4616" max="4616" width="4.28515625" customWidth="1"/>
    <col min="4617" max="4617" width="24.28515625" customWidth="1"/>
    <col min="4618" max="4618" width="6.140625" customWidth="1"/>
    <col min="4619" max="4619" width="10.42578125" bestFit="1" customWidth="1"/>
    <col min="4620" max="4620" width="13.140625" customWidth="1"/>
    <col min="4621" max="4621" width="11.85546875" customWidth="1"/>
    <col min="4622" max="4622" width="5.42578125" customWidth="1"/>
    <col min="4623" max="4623" width="24.28515625" customWidth="1"/>
    <col min="4624" max="4624" width="6.140625" customWidth="1"/>
    <col min="4625" max="4625" width="10.42578125" customWidth="1"/>
    <col min="4626" max="4626" width="10.7109375" customWidth="1"/>
    <col min="4627" max="4627" width="13.85546875" customWidth="1"/>
    <col min="4865" max="4865" width="5" customWidth="1"/>
    <col min="4866" max="4866" width="24.28515625" customWidth="1"/>
    <col min="4867" max="4867" width="6.7109375" customWidth="1"/>
    <col min="4868" max="4868" width="10.42578125" bestFit="1" customWidth="1"/>
    <col min="4869" max="4869" width="11" customWidth="1"/>
    <col min="4870" max="4870" width="11.140625" customWidth="1"/>
    <col min="4871" max="4871" width="2.5703125" customWidth="1"/>
    <col min="4872" max="4872" width="4.28515625" customWidth="1"/>
    <col min="4873" max="4873" width="24.28515625" customWidth="1"/>
    <col min="4874" max="4874" width="6.140625" customWidth="1"/>
    <col min="4875" max="4875" width="10.42578125" bestFit="1" customWidth="1"/>
    <col min="4876" max="4876" width="13.140625" customWidth="1"/>
    <col min="4877" max="4877" width="11.85546875" customWidth="1"/>
    <col min="4878" max="4878" width="5.42578125" customWidth="1"/>
    <col min="4879" max="4879" width="24.28515625" customWidth="1"/>
    <col min="4880" max="4880" width="6.140625" customWidth="1"/>
    <col min="4881" max="4881" width="10.42578125" customWidth="1"/>
    <col min="4882" max="4882" width="10.7109375" customWidth="1"/>
    <col min="4883" max="4883" width="13.85546875" customWidth="1"/>
    <col min="5121" max="5121" width="5" customWidth="1"/>
    <col min="5122" max="5122" width="24.28515625" customWidth="1"/>
    <col min="5123" max="5123" width="6.7109375" customWidth="1"/>
    <col min="5124" max="5124" width="10.42578125" bestFit="1" customWidth="1"/>
    <col min="5125" max="5125" width="11" customWidth="1"/>
    <col min="5126" max="5126" width="11.140625" customWidth="1"/>
    <col min="5127" max="5127" width="2.5703125" customWidth="1"/>
    <col min="5128" max="5128" width="4.28515625" customWidth="1"/>
    <col min="5129" max="5129" width="24.28515625" customWidth="1"/>
    <col min="5130" max="5130" width="6.140625" customWidth="1"/>
    <col min="5131" max="5131" width="10.42578125" bestFit="1" customWidth="1"/>
    <col min="5132" max="5132" width="13.140625" customWidth="1"/>
    <col min="5133" max="5133" width="11.85546875" customWidth="1"/>
    <col min="5134" max="5134" width="5.42578125" customWidth="1"/>
    <col min="5135" max="5135" width="24.28515625" customWidth="1"/>
    <col min="5136" max="5136" width="6.140625" customWidth="1"/>
    <col min="5137" max="5137" width="10.42578125" customWidth="1"/>
    <col min="5138" max="5138" width="10.7109375" customWidth="1"/>
    <col min="5139" max="5139" width="13.85546875" customWidth="1"/>
    <col min="5377" max="5377" width="5" customWidth="1"/>
    <col min="5378" max="5378" width="24.28515625" customWidth="1"/>
    <col min="5379" max="5379" width="6.7109375" customWidth="1"/>
    <col min="5380" max="5380" width="10.42578125" bestFit="1" customWidth="1"/>
    <col min="5381" max="5381" width="11" customWidth="1"/>
    <col min="5382" max="5382" width="11.140625" customWidth="1"/>
    <col min="5383" max="5383" width="2.5703125" customWidth="1"/>
    <col min="5384" max="5384" width="4.28515625" customWidth="1"/>
    <col min="5385" max="5385" width="24.28515625" customWidth="1"/>
    <col min="5386" max="5386" width="6.140625" customWidth="1"/>
    <col min="5387" max="5387" width="10.42578125" bestFit="1" customWidth="1"/>
    <col min="5388" max="5388" width="13.140625" customWidth="1"/>
    <col min="5389" max="5389" width="11.85546875" customWidth="1"/>
    <col min="5390" max="5390" width="5.42578125" customWidth="1"/>
    <col min="5391" max="5391" width="24.28515625" customWidth="1"/>
    <col min="5392" max="5392" width="6.140625" customWidth="1"/>
    <col min="5393" max="5393" width="10.42578125" customWidth="1"/>
    <col min="5394" max="5394" width="10.7109375" customWidth="1"/>
    <col min="5395" max="5395" width="13.85546875" customWidth="1"/>
    <col min="5633" max="5633" width="5" customWidth="1"/>
    <col min="5634" max="5634" width="24.28515625" customWidth="1"/>
    <col min="5635" max="5635" width="6.7109375" customWidth="1"/>
    <col min="5636" max="5636" width="10.42578125" bestFit="1" customWidth="1"/>
    <col min="5637" max="5637" width="11" customWidth="1"/>
    <col min="5638" max="5638" width="11.140625" customWidth="1"/>
    <col min="5639" max="5639" width="2.5703125" customWidth="1"/>
    <col min="5640" max="5640" width="4.28515625" customWidth="1"/>
    <col min="5641" max="5641" width="24.28515625" customWidth="1"/>
    <col min="5642" max="5642" width="6.140625" customWidth="1"/>
    <col min="5643" max="5643" width="10.42578125" bestFit="1" customWidth="1"/>
    <col min="5644" max="5644" width="13.140625" customWidth="1"/>
    <col min="5645" max="5645" width="11.85546875" customWidth="1"/>
    <col min="5646" max="5646" width="5.42578125" customWidth="1"/>
    <col min="5647" max="5647" width="24.28515625" customWidth="1"/>
    <col min="5648" max="5648" width="6.140625" customWidth="1"/>
    <col min="5649" max="5649" width="10.42578125" customWidth="1"/>
    <col min="5650" max="5650" width="10.7109375" customWidth="1"/>
    <col min="5651" max="5651" width="13.85546875" customWidth="1"/>
    <col min="5889" max="5889" width="5" customWidth="1"/>
    <col min="5890" max="5890" width="24.28515625" customWidth="1"/>
    <col min="5891" max="5891" width="6.7109375" customWidth="1"/>
    <col min="5892" max="5892" width="10.42578125" bestFit="1" customWidth="1"/>
    <col min="5893" max="5893" width="11" customWidth="1"/>
    <col min="5894" max="5894" width="11.140625" customWidth="1"/>
    <col min="5895" max="5895" width="2.5703125" customWidth="1"/>
    <col min="5896" max="5896" width="4.28515625" customWidth="1"/>
    <col min="5897" max="5897" width="24.28515625" customWidth="1"/>
    <col min="5898" max="5898" width="6.140625" customWidth="1"/>
    <col min="5899" max="5899" width="10.42578125" bestFit="1" customWidth="1"/>
    <col min="5900" max="5900" width="13.140625" customWidth="1"/>
    <col min="5901" max="5901" width="11.85546875" customWidth="1"/>
    <col min="5902" max="5902" width="5.42578125" customWidth="1"/>
    <col min="5903" max="5903" width="24.28515625" customWidth="1"/>
    <col min="5904" max="5904" width="6.140625" customWidth="1"/>
    <col min="5905" max="5905" width="10.42578125" customWidth="1"/>
    <col min="5906" max="5906" width="10.7109375" customWidth="1"/>
    <col min="5907" max="5907" width="13.85546875" customWidth="1"/>
    <col min="6145" max="6145" width="5" customWidth="1"/>
    <col min="6146" max="6146" width="24.28515625" customWidth="1"/>
    <col min="6147" max="6147" width="6.7109375" customWidth="1"/>
    <col min="6148" max="6148" width="10.42578125" bestFit="1" customWidth="1"/>
    <col min="6149" max="6149" width="11" customWidth="1"/>
    <col min="6150" max="6150" width="11.140625" customWidth="1"/>
    <col min="6151" max="6151" width="2.5703125" customWidth="1"/>
    <col min="6152" max="6152" width="4.28515625" customWidth="1"/>
    <col min="6153" max="6153" width="24.28515625" customWidth="1"/>
    <col min="6154" max="6154" width="6.140625" customWidth="1"/>
    <col min="6155" max="6155" width="10.42578125" bestFit="1" customWidth="1"/>
    <col min="6156" max="6156" width="13.140625" customWidth="1"/>
    <col min="6157" max="6157" width="11.85546875" customWidth="1"/>
    <col min="6158" max="6158" width="5.42578125" customWidth="1"/>
    <col min="6159" max="6159" width="24.28515625" customWidth="1"/>
    <col min="6160" max="6160" width="6.140625" customWidth="1"/>
    <col min="6161" max="6161" width="10.42578125" customWidth="1"/>
    <col min="6162" max="6162" width="10.7109375" customWidth="1"/>
    <col min="6163" max="6163" width="13.85546875" customWidth="1"/>
    <col min="6401" max="6401" width="5" customWidth="1"/>
    <col min="6402" max="6402" width="24.28515625" customWidth="1"/>
    <col min="6403" max="6403" width="6.7109375" customWidth="1"/>
    <col min="6404" max="6404" width="10.42578125" bestFit="1" customWidth="1"/>
    <col min="6405" max="6405" width="11" customWidth="1"/>
    <col min="6406" max="6406" width="11.140625" customWidth="1"/>
    <col min="6407" max="6407" width="2.5703125" customWidth="1"/>
    <col min="6408" max="6408" width="4.28515625" customWidth="1"/>
    <col min="6409" max="6409" width="24.28515625" customWidth="1"/>
    <col min="6410" max="6410" width="6.140625" customWidth="1"/>
    <col min="6411" max="6411" width="10.42578125" bestFit="1" customWidth="1"/>
    <col min="6412" max="6412" width="13.140625" customWidth="1"/>
    <col min="6413" max="6413" width="11.85546875" customWidth="1"/>
    <col min="6414" max="6414" width="5.42578125" customWidth="1"/>
    <col min="6415" max="6415" width="24.28515625" customWidth="1"/>
    <col min="6416" max="6416" width="6.140625" customWidth="1"/>
    <col min="6417" max="6417" width="10.42578125" customWidth="1"/>
    <col min="6418" max="6418" width="10.7109375" customWidth="1"/>
    <col min="6419" max="6419" width="13.85546875" customWidth="1"/>
    <col min="6657" max="6657" width="5" customWidth="1"/>
    <col min="6658" max="6658" width="24.28515625" customWidth="1"/>
    <col min="6659" max="6659" width="6.7109375" customWidth="1"/>
    <col min="6660" max="6660" width="10.42578125" bestFit="1" customWidth="1"/>
    <col min="6661" max="6661" width="11" customWidth="1"/>
    <col min="6662" max="6662" width="11.140625" customWidth="1"/>
    <col min="6663" max="6663" width="2.5703125" customWidth="1"/>
    <col min="6664" max="6664" width="4.28515625" customWidth="1"/>
    <col min="6665" max="6665" width="24.28515625" customWidth="1"/>
    <col min="6666" max="6666" width="6.140625" customWidth="1"/>
    <col min="6667" max="6667" width="10.42578125" bestFit="1" customWidth="1"/>
    <col min="6668" max="6668" width="13.140625" customWidth="1"/>
    <col min="6669" max="6669" width="11.85546875" customWidth="1"/>
    <col min="6670" max="6670" width="5.42578125" customWidth="1"/>
    <col min="6671" max="6671" width="24.28515625" customWidth="1"/>
    <col min="6672" max="6672" width="6.140625" customWidth="1"/>
    <col min="6673" max="6673" width="10.42578125" customWidth="1"/>
    <col min="6674" max="6674" width="10.7109375" customWidth="1"/>
    <col min="6675" max="6675" width="13.85546875" customWidth="1"/>
    <col min="6913" max="6913" width="5" customWidth="1"/>
    <col min="6914" max="6914" width="24.28515625" customWidth="1"/>
    <col min="6915" max="6915" width="6.7109375" customWidth="1"/>
    <col min="6916" max="6916" width="10.42578125" bestFit="1" customWidth="1"/>
    <col min="6917" max="6917" width="11" customWidth="1"/>
    <col min="6918" max="6918" width="11.140625" customWidth="1"/>
    <col min="6919" max="6919" width="2.5703125" customWidth="1"/>
    <col min="6920" max="6920" width="4.28515625" customWidth="1"/>
    <col min="6921" max="6921" width="24.28515625" customWidth="1"/>
    <col min="6922" max="6922" width="6.140625" customWidth="1"/>
    <col min="6923" max="6923" width="10.42578125" bestFit="1" customWidth="1"/>
    <col min="6924" max="6924" width="13.140625" customWidth="1"/>
    <col min="6925" max="6925" width="11.85546875" customWidth="1"/>
    <col min="6926" max="6926" width="5.42578125" customWidth="1"/>
    <col min="6927" max="6927" width="24.28515625" customWidth="1"/>
    <col min="6928" max="6928" width="6.140625" customWidth="1"/>
    <col min="6929" max="6929" width="10.42578125" customWidth="1"/>
    <col min="6930" max="6930" width="10.7109375" customWidth="1"/>
    <col min="6931" max="6931" width="13.85546875" customWidth="1"/>
    <col min="7169" max="7169" width="5" customWidth="1"/>
    <col min="7170" max="7170" width="24.28515625" customWidth="1"/>
    <col min="7171" max="7171" width="6.7109375" customWidth="1"/>
    <col min="7172" max="7172" width="10.42578125" bestFit="1" customWidth="1"/>
    <col min="7173" max="7173" width="11" customWidth="1"/>
    <col min="7174" max="7174" width="11.140625" customWidth="1"/>
    <col min="7175" max="7175" width="2.5703125" customWidth="1"/>
    <col min="7176" max="7176" width="4.28515625" customWidth="1"/>
    <col min="7177" max="7177" width="24.28515625" customWidth="1"/>
    <col min="7178" max="7178" width="6.140625" customWidth="1"/>
    <col min="7179" max="7179" width="10.42578125" bestFit="1" customWidth="1"/>
    <col min="7180" max="7180" width="13.140625" customWidth="1"/>
    <col min="7181" max="7181" width="11.85546875" customWidth="1"/>
    <col min="7182" max="7182" width="5.42578125" customWidth="1"/>
    <col min="7183" max="7183" width="24.28515625" customWidth="1"/>
    <col min="7184" max="7184" width="6.140625" customWidth="1"/>
    <col min="7185" max="7185" width="10.42578125" customWidth="1"/>
    <col min="7186" max="7186" width="10.7109375" customWidth="1"/>
    <col min="7187" max="7187" width="13.85546875" customWidth="1"/>
    <col min="7425" max="7425" width="5" customWidth="1"/>
    <col min="7426" max="7426" width="24.28515625" customWidth="1"/>
    <col min="7427" max="7427" width="6.7109375" customWidth="1"/>
    <col min="7428" max="7428" width="10.42578125" bestFit="1" customWidth="1"/>
    <col min="7429" max="7429" width="11" customWidth="1"/>
    <col min="7430" max="7430" width="11.140625" customWidth="1"/>
    <col min="7431" max="7431" width="2.5703125" customWidth="1"/>
    <col min="7432" max="7432" width="4.28515625" customWidth="1"/>
    <col min="7433" max="7433" width="24.28515625" customWidth="1"/>
    <col min="7434" max="7434" width="6.140625" customWidth="1"/>
    <col min="7435" max="7435" width="10.42578125" bestFit="1" customWidth="1"/>
    <col min="7436" max="7436" width="13.140625" customWidth="1"/>
    <col min="7437" max="7437" width="11.85546875" customWidth="1"/>
    <col min="7438" max="7438" width="5.42578125" customWidth="1"/>
    <col min="7439" max="7439" width="24.28515625" customWidth="1"/>
    <col min="7440" max="7440" width="6.140625" customWidth="1"/>
    <col min="7441" max="7441" width="10.42578125" customWidth="1"/>
    <col min="7442" max="7442" width="10.7109375" customWidth="1"/>
    <col min="7443" max="7443" width="13.85546875" customWidth="1"/>
    <col min="7681" max="7681" width="5" customWidth="1"/>
    <col min="7682" max="7682" width="24.28515625" customWidth="1"/>
    <col min="7683" max="7683" width="6.7109375" customWidth="1"/>
    <col min="7684" max="7684" width="10.42578125" bestFit="1" customWidth="1"/>
    <col min="7685" max="7685" width="11" customWidth="1"/>
    <col min="7686" max="7686" width="11.140625" customWidth="1"/>
    <col min="7687" max="7687" width="2.5703125" customWidth="1"/>
    <col min="7688" max="7688" width="4.28515625" customWidth="1"/>
    <col min="7689" max="7689" width="24.28515625" customWidth="1"/>
    <col min="7690" max="7690" width="6.140625" customWidth="1"/>
    <col min="7691" max="7691" width="10.42578125" bestFit="1" customWidth="1"/>
    <col min="7692" max="7692" width="13.140625" customWidth="1"/>
    <col min="7693" max="7693" width="11.85546875" customWidth="1"/>
    <col min="7694" max="7694" width="5.42578125" customWidth="1"/>
    <col min="7695" max="7695" width="24.28515625" customWidth="1"/>
    <col min="7696" max="7696" width="6.140625" customWidth="1"/>
    <col min="7697" max="7697" width="10.42578125" customWidth="1"/>
    <col min="7698" max="7698" width="10.7109375" customWidth="1"/>
    <col min="7699" max="7699" width="13.85546875" customWidth="1"/>
    <col min="7937" max="7937" width="5" customWidth="1"/>
    <col min="7938" max="7938" width="24.28515625" customWidth="1"/>
    <col min="7939" max="7939" width="6.7109375" customWidth="1"/>
    <col min="7940" max="7940" width="10.42578125" bestFit="1" customWidth="1"/>
    <col min="7941" max="7941" width="11" customWidth="1"/>
    <col min="7942" max="7942" width="11.140625" customWidth="1"/>
    <col min="7943" max="7943" width="2.5703125" customWidth="1"/>
    <col min="7944" max="7944" width="4.28515625" customWidth="1"/>
    <col min="7945" max="7945" width="24.28515625" customWidth="1"/>
    <col min="7946" max="7946" width="6.140625" customWidth="1"/>
    <col min="7947" max="7947" width="10.42578125" bestFit="1" customWidth="1"/>
    <col min="7948" max="7948" width="13.140625" customWidth="1"/>
    <col min="7949" max="7949" width="11.85546875" customWidth="1"/>
    <col min="7950" max="7950" width="5.42578125" customWidth="1"/>
    <col min="7951" max="7951" width="24.28515625" customWidth="1"/>
    <col min="7952" max="7952" width="6.140625" customWidth="1"/>
    <col min="7953" max="7953" width="10.42578125" customWidth="1"/>
    <col min="7954" max="7954" width="10.7109375" customWidth="1"/>
    <col min="7955" max="7955" width="13.85546875" customWidth="1"/>
    <col min="8193" max="8193" width="5" customWidth="1"/>
    <col min="8194" max="8194" width="24.28515625" customWidth="1"/>
    <col min="8195" max="8195" width="6.7109375" customWidth="1"/>
    <col min="8196" max="8196" width="10.42578125" bestFit="1" customWidth="1"/>
    <col min="8197" max="8197" width="11" customWidth="1"/>
    <col min="8198" max="8198" width="11.140625" customWidth="1"/>
    <col min="8199" max="8199" width="2.5703125" customWidth="1"/>
    <col min="8200" max="8200" width="4.28515625" customWidth="1"/>
    <col min="8201" max="8201" width="24.28515625" customWidth="1"/>
    <col min="8202" max="8202" width="6.140625" customWidth="1"/>
    <col min="8203" max="8203" width="10.42578125" bestFit="1" customWidth="1"/>
    <col min="8204" max="8204" width="13.140625" customWidth="1"/>
    <col min="8205" max="8205" width="11.85546875" customWidth="1"/>
    <col min="8206" max="8206" width="5.42578125" customWidth="1"/>
    <col min="8207" max="8207" width="24.28515625" customWidth="1"/>
    <col min="8208" max="8208" width="6.140625" customWidth="1"/>
    <col min="8209" max="8209" width="10.42578125" customWidth="1"/>
    <col min="8210" max="8210" width="10.7109375" customWidth="1"/>
    <col min="8211" max="8211" width="13.85546875" customWidth="1"/>
    <col min="8449" max="8449" width="5" customWidth="1"/>
    <col min="8450" max="8450" width="24.28515625" customWidth="1"/>
    <col min="8451" max="8451" width="6.7109375" customWidth="1"/>
    <col min="8452" max="8452" width="10.42578125" bestFit="1" customWidth="1"/>
    <col min="8453" max="8453" width="11" customWidth="1"/>
    <col min="8454" max="8454" width="11.140625" customWidth="1"/>
    <col min="8455" max="8455" width="2.5703125" customWidth="1"/>
    <col min="8456" max="8456" width="4.28515625" customWidth="1"/>
    <col min="8457" max="8457" width="24.28515625" customWidth="1"/>
    <col min="8458" max="8458" width="6.140625" customWidth="1"/>
    <col min="8459" max="8459" width="10.42578125" bestFit="1" customWidth="1"/>
    <col min="8460" max="8460" width="13.140625" customWidth="1"/>
    <col min="8461" max="8461" width="11.85546875" customWidth="1"/>
    <col min="8462" max="8462" width="5.42578125" customWidth="1"/>
    <col min="8463" max="8463" width="24.28515625" customWidth="1"/>
    <col min="8464" max="8464" width="6.140625" customWidth="1"/>
    <col min="8465" max="8465" width="10.42578125" customWidth="1"/>
    <col min="8466" max="8466" width="10.7109375" customWidth="1"/>
    <col min="8467" max="8467" width="13.85546875" customWidth="1"/>
    <col min="8705" max="8705" width="5" customWidth="1"/>
    <col min="8706" max="8706" width="24.28515625" customWidth="1"/>
    <col min="8707" max="8707" width="6.7109375" customWidth="1"/>
    <col min="8708" max="8708" width="10.42578125" bestFit="1" customWidth="1"/>
    <col min="8709" max="8709" width="11" customWidth="1"/>
    <col min="8710" max="8710" width="11.140625" customWidth="1"/>
    <col min="8711" max="8711" width="2.5703125" customWidth="1"/>
    <col min="8712" max="8712" width="4.28515625" customWidth="1"/>
    <col min="8713" max="8713" width="24.28515625" customWidth="1"/>
    <col min="8714" max="8714" width="6.140625" customWidth="1"/>
    <col min="8715" max="8715" width="10.42578125" bestFit="1" customWidth="1"/>
    <col min="8716" max="8716" width="13.140625" customWidth="1"/>
    <col min="8717" max="8717" width="11.85546875" customWidth="1"/>
    <col min="8718" max="8718" width="5.42578125" customWidth="1"/>
    <col min="8719" max="8719" width="24.28515625" customWidth="1"/>
    <col min="8720" max="8720" width="6.140625" customWidth="1"/>
    <col min="8721" max="8721" width="10.42578125" customWidth="1"/>
    <col min="8722" max="8722" width="10.7109375" customWidth="1"/>
    <col min="8723" max="8723" width="13.85546875" customWidth="1"/>
    <col min="8961" max="8961" width="5" customWidth="1"/>
    <col min="8962" max="8962" width="24.28515625" customWidth="1"/>
    <col min="8963" max="8963" width="6.7109375" customWidth="1"/>
    <col min="8964" max="8964" width="10.42578125" bestFit="1" customWidth="1"/>
    <col min="8965" max="8965" width="11" customWidth="1"/>
    <col min="8966" max="8966" width="11.140625" customWidth="1"/>
    <col min="8967" max="8967" width="2.5703125" customWidth="1"/>
    <col min="8968" max="8968" width="4.28515625" customWidth="1"/>
    <col min="8969" max="8969" width="24.28515625" customWidth="1"/>
    <col min="8970" max="8970" width="6.140625" customWidth="1"/>
    <col min="8971" max="8971" width="10.42578125" bestFit="1" customWidth="1"/>
    <col min="8972" max="8972" width="13.140625" customWidth="1"/>
    <col min="8973" max="8973" width="11.85546875" customWidth="1"/>
    <col min="8974" max="8974" width="5.42578125" customWidth="1"/>
    <col min="8975" max="8975" width="24.28515625" customWidth="1"/>
    <col min="8976" max="8976" width="6.140625" customWidth="1"/>
    <col min="8977" max="8977" width="10.42578125" customWidth="1"/>
    <col min="8978" max="8978" width="10.7109375" customWidth="1"/>
    <col min="8979" max="8979" width="13.85546875" customWidth="1"/>
    <col min="9217" max="9217" width="5" customWidth="1"/>
    <col min="9218" max="9218" width="24.28515625" customWidth="1"/>
    <col min="9219" max="9219" width="6.7109375" customWidth="1"/>
    <col min="9220" max="9220" width="10.42578125" bestFit="1" customWidth="1"/>
    <col min="9221" max="9221" width="11" customWidth="1"/>
    <col min="9222" max="9222" width="11.140625" customWidth="1"/>
    <col min="9223" max="9223" width="2.5703125" customWidth="1"/>
    <col min="9224" max="9224" width="4.28515625" customWidth="1"/>
    <col min="9225" max="9225" width="24.28515625" customWidth="1"/>
    <col min="9226" max="9226" width="6.140625" customWidth="1"/>
    <col min="9227" max="9227" width="10.42578125" bestFit="1" customWidth="1"/>
    <col min="9228" max="9228" width="13.140625" customWidth="1"/>
    <col min="9229" max="9229" width="11.85546875" customWidth="1"/>
    <col min="9230" max="9230" width="5.42578125" customWidth="1"/>
    <col min="9231" max="9231" width="24.28515625" customWidth="1"/>
    <col min="9232" max="9232" width="6.140625" customWidth="1"/>
    <col min="9233" max="9233" width="10.42578125" customWidth="1"/>
    <col min="9234" max="9234" width="10.7109375" customWidth="1"/>
    <col min="9235" max="9235" width="13.85546875" customWidth="1"/>
    <col min="9473" max="9473" width="5" customWidth="1"/>
    <col min="9474" max="9474" width="24.28515625" customWidth="1"/>
    <col min="9475" max="9475" width="6.7109375" customWidth="1"/>
    <col min="9476" max="9476" width="10.42578125" bestFit="1" customWidth="1"/>
    <col min="9477" max="9477" width="11" customWidth="1"/>
    <col min="9478" max="9478" width="11.140625" customWidth="1"/>
    <col min="9479" max="9479" width="2.5703125" customWidth="1"/>
    <col min="9480" max="9480" width="4.28515625" customWidth="1"/>
    <col min="9481" max="9481" width="24.28515625" customWidth="1"/>
    <col min="9482" max="9482" width="6.140625" customWidth="1"/>
    <col min="9483" max="9483" width="10.42578125" bestFit="1" customWidth="1"/>
    <col min="9484" max="9484" width="13.140625" customWidth="1"/>
    <col min="9485" max="9485" width="11.85546875" customWidth="1"/>
    <col min="9486" max="9486" width="5.42578125" customWidth="1"/>
    <col min="9487" max="9487" width="24.28515625" customWidth="1"/>
    <col min="9488" max="9488" width="6.140625" customWidth="1"/>
    <col min="9489" max="9489" width="10.42578125" customWidth="1"/>
    <col min="9490" max="9490" width="10.7109375" customWidth="1"/>
    <col min="9491" max="9491" width="13.85546875" customWidth="1"/>
    <col min="9729" max="9729" width="5" customWidth="1"/>
    <col min="9730" max="9730" width="24.28515625" customWidth="1"/>
    <col min="9731" max="9731" width="6.7109375" customWidth="1"/>
    <col min="9732" max="9732" width="10.42578125" bestFit="1" customWidth="1"/>
    <col min="9733" max="9733" width="11" customWidth="1"/>
    <col min="9734" max="9734" width="11.140625" customWidth="1"/>
    <col min="9735" max="9735" width="2.5703125" customWidth="1"/>
    <col min="9736" max="9736" width="4.28515625" customWidth="1"/>
    <col min="9737" max="9737" width="24.28515625" customWidth="1"/>
    <col min="9738" max="9738" width="6.140625" customWidth="1"/>
    <col min="9739" max="9739" width="10.42578125" bestFit="1" customWidth="1"/>
    <col min="9740" max="9740" width="13.140625" customWidth="1"/>
    <col min="9741" max="9741" width="11.85546875" customWidth="1"/>
    <col min="9742" max="9742" width="5.42578125" customWidth="1"/>
    <col min="9743" max="9743" width="24.28515625" customWidth="1"/>
    <col min="9744" max="9744" width="6.140625" customWidth="1"/>
    <col min="9745" max="9745" width="10.42578125" customWidth="1"/>
    <col min="9746" max="9746" width="10.7109375" customWidth="1"/>
    <col min="9747" max="9747" width="13.85546875" customWidth="1"/>
    <col min="9985" max="9985" width="5" customWidth="1"/>
    <col min="9986" max="9986" width="24.28515625" customWidth="1"/>
    <col min="9987" max="9987" width="6.7109375" customWidth="1"/>
    <col min="9988" max="9988" width="10.42578125" bestFit="1" customWidth="1"/>
    <col min="9989" max="9989" width="11" customWidth="1"/>
    <col min="9990" max="9990" width="11.140625" customWidth="1"/>
    <col min="9991" max="9991" width="2.5703125" customWidth="1"/>
    <col min="9992" max="9992" width="4.28515625" customWidth="1"/>
    <col min="9993" max="9993" width="24.28515625" customWidth="1"/>
    <col min="9994" max="9994" width="6.140625" customWidth="1"/>
    <col min="9995" max="9995" width="10.42578125" bestFit="1" customWidth="1"/>
    <col min="9996" max="9996" width="13.140625" customWidth="1"/>
    <col min="9997" max="9997" width="11.85546875" customWidth="1"/>
    <col min="9998" max="9998" width="5.42578125" customWidth="1"/>
    <col min="9999" max="9999" width="24.28515625" customWidth="1"/>
    <col min="10000" max="10000" width="6.140625" customWidth="1"/>
    <col min="10001" max="10001" width="10.42578125" customWidth="1"/>
    <col min="10002" max="10002" width="10.7109375" customWidth="1"/>
    <col min="10003" max="10003" width="13.85546875" customWidth="1"/>
    <col min="10241" max="10241" width="5" customWidth="1"/>
    <col min="10242" max="10242" width="24.28515625" customWidth="1"/>
    <col min="10243" max="10243" width="6.7109375" customWidth="1"/>
    <col min="10244" max="10244" width="10.42578125" bestFit="1" customWidth="1"/>
    <col min="10245" max="10245" width="11" customWidth="1"/>
    <col min="10246" max="10246" width="11.140625" customWidth="1"/>
    <col min="10247" max="10247" width="2.5703125" customWidth="1"/>
    <col min="10248" max="10248" width="4.28515625" customWidth="1"/>
    <col min="10249" max="10249" width="24.28515625" customWidth="1"/>
    <col min="10250" max="10250" width="6.140625" customWidth="1"/>
    <col min="10251" max="10251" width="10.42578125" bestFit="1" customWidth="1"/>
    <col min="10252" max="10252" width="13.140625" customWidth="1"/>
    <col min="10253" max="10253" width="11.85546875" customWidth="1"/>
    <col min="10254" max="10254" width="5.42578125" customWidth="1"/>
    <col min="10255" max="10255" width="24.28515625" customWidth="1"/>
    <col min="10256" max="10256" width="6.140625" customWidth="1"/>
    <col min="10257" max="10257" width="10.42578125" customWidth="1"/>
    <col min="10258" max="10258" width="10.7109375" customWidth="1"/>
    <col min="10259" max="10259" width="13.85546875" customWidth="1"/>
    <col min="10497" max="10497" width="5" customWidth="1"/>
    <col min="10498" max="10498" width="24.28515625" customWidth="1"/>
    <col min="10499" max="10499" width="6.7109375" customWidth="1"/>
    <col min="10500" max="10500" width="10.42578125" bestFit="1" customWidth="1"/>
    <col min="10501" max="10501" width="11" customWidth="1"/>
    <col min="10502" max="10502" width="11.140625" customWidth="1"/>
    <col min="10503" max="10503" width="2.5703125" customWidth="1"/>
    <col min="10504" max="10504" width="4.28515625" customWidth="1"/>
    <col min="10505" max="10505" width="24.28515625" customWidth="1"/>
    <col min="10506" max="10506" width="6.140625" customWidth="1"/>
    <col min="10507" max="10507" width="10.42578125" bestFit="1" customWidth="1"/>
    <col min="10508" max="10508" width="13.140625" customWidth="1"/>
    <col min="10509" max="10509" width="11.85546875" customWidth="1"/>
    <col min="10510" max="10510" width="5.42578125" customWidth="1"/>
    <col min="10511" max="10511" width="24.28515625" customWidth="1"/>
    <col min="10512" max="10512" width="6.140625" customWidth="1"/>
    <col min="10513" max="10513" width="10.42578125" customWidth="1"/>
    <col min="10514" max="10514" width="10.7109375" customWidth="1"/>
    <col min="10515" max="10515" width="13.85546875" customWidth="1"/>
    <col min="10753" max="10753" width="5" customWidth="1"/>
    <col min="10754" max="10754" width="24.28515625" customWidth="1"/>
    <col min="10755" max="10755" width="6.7109375" customWidth="1"/>
    <col min="10756" max="10756" width="10.42578125" bestFit="1" customWidth="1"/>
    <col min="10757" max="10757" width="11" customWidth="1"/>
    <col min="10758" max="10758" width="11.140625" customWidth="1"/>
    <col min="10759" max="10759" width="2.5703125" customWidth="1"/>
    <col min="10760" max="10760" width="4.28515625" customWidth="1"/>
    <col min="10761" max="10761" width="24.28515625" customWidth="1"/>
    <col min="10762" max="10762" width="6.140625" customWidth="1"/>
    <col min="10763" max="10763" width="10.42578125" bestFit="1" customWidth="1"/>
    <col min="10764" max="10764" width="13.140625" customWidth="1"/>
    <col min="10765" max="10765" width="11.85546875" customWidth="1"/>
    <col min="10766" max="10766" width="5.42578125" customWidth="1"/>
    <col min="10767" max="10767" width="24.28515625" customWidth="1"/>
    <col min="10768" max="10768" width="6.140625" customWidth="1"/>
    <col min="10769" max="10769" width="10.42578125" customWidth="1"/>
    <col min="10770" max="10770" width="10.7109375" customWidth="1"/>
    <col min="10771" max="10771" width="13.85546875" customWidth="1"/>
    <col min="11009" max="11009" width="5" customWidth="1"/>
    <col min="11010" max="11010" width="24.28515625" customWidth="1"/>
    <col min="11011" max="11011" width="6.7109375" customWidth="1"/>
    <col min="11012" max="11012" width="10.42578125" bestFit="1" customWidth="1"/>
    <col min="11013" max="11013" width="11" customWidth="1"/>
    <col min="11014" max="11014" width="11.140625" customWidth="1"/>
    <col min="11015" max="11015" width="2.5703125" customWidth="1"/>
    <col min="11016" max="11016" width="4.28515625" customWidth="1"/>
    <col min="11017" max="11017" width="24.28515625" customWidth="1"/>
    <col min="11018" max="11018" width="6.140625" customWidth="1"/>
    <col min="11019" max="11019" width="10.42578125" bestFit="1" customWidth="1"/>
    <col min="11020" max="11020" width="13.140625" customWidth="1"/>
    <col min="11021" max="11021" width="11.85546875" customWidth="1"/>
    <col min="11022" max="11022" width="5.42578125" customWidth="1"/>
    <col min="11023" max="11023" width="24.28515625" customWidth="1"/>
    <col min="11024" max="11024" width="6.140625" customWidth="1"/>
    <col min="11025" max="11025" width="10.42578125" customWidth="1"/>
    <col min="11026" max="11026" width="10.7109375" customWidth="1"/>
    <col min="11027" max="11027" width="13.85546875" customWidth="1"/>
    <col min="11265" max="11265" width="5" customWidth="1"/>
    <col min="11266" max="11266" width="24.28515625" customWidth="1"/>
    <col min="11267" max="11267" width="6.7109375" customWidth="1"/>
    <col min="11268" max="11268" width="10.42578125" bestFit="1" customWidth="1"/>
    <col min="11269" max="11269" width="11" customWidth="1"/>
    <col min="11270" max="11270" width="11.140625" customWidth="1"/>
    <col min="11271" max="11271" width="2.5703125" customWidth="1"/>
    <col min="11272" max="11272" width="4.28515625" customWidth="1"/>
    <col min="11273" max="11273" width="24.28515625" customWidth="1"/>
    <col min="11274" max="11274" width="6.140625" customWidth="1"/>
    <col min="11275" max="11275" width="10.42578125" bestFit="1" customWidth="1"/>
    <col min="11276" max="11276" width="13.140625" customWidth="1"/>
    <col min="11277" max="11277" width="11.85546875" customWidth="1"/>
    <col min="11278" max="11278" width="5.42578125" customWidth="1"/>
    <col min="11279" max="11279" width="24.28515625" customWidth="1"/>
    <col min="11280" max="11280" width="6.140625" customWidth="1"/>
    <col min="11281" max="11281" width="10.42578125" customWidth="1"/>
    <col min="11282" max="11282" width="10.7109375" customWidth="1"/>
    <col min="11283" max="11283" width="13.85546875" customWidth="1"/>
    <col min="11521" max="11521" width="5" customWidth="1"/>
    <col min="11522" max="11522" width="24.28515625" customWidth="1"/>
    <col min="11523" max="11523" width="6.7109375" customWidth="1"/>
    <col min="11524" max="11524" width="10.42578125" bestFit="1" customWidth="1"/>
    <col min="11525" max="11525" width="11" customWidth="1"/>
    <col min="11526" max="11526" width="11.140625" customWidth="1"/>
    <col min="11527" max="11527" width="2.5703125" customWidth="1"/>
    <col min="11528" max="11528" width="4.28515625" customWidth="1"/>
    <col min="11529" max="11529" width="24.28515625" customWidth="1"/>
    <col min="11530" max="11530" width="6.140625" customWidth="1"/>
    <col min="11531" max="11531" width="10.42578125" bestFit="1" customWidth="1"/>
    <col min="11532" max="11532" width="13.140625" customWidth="1"/>
    <col min="11533" max="11533" width="11.85546875" customWidth="1"/>
    <col min="11534" max="11534" width="5.42578125" customWidth="1"/>
    <col min="11535" max="11535" width="24.28515625" customWidth="1"/>
    <col min="11536" max="11536" width="6.140625" customWidth="1"/>
    <col min="11537" max="11537" width="10.42578125" customWidth="1"/>
    <col min="11538" max="11538" width="10.7109375" customWidth="1"/>
    <col min="11539" max="11539" width="13.85546875" customWidth="1"/>
    <col min="11777" max="11777" width="5" customWidth="1"/>
    <col min="11778" max="11778" width="24.28515625" customWidth="1"/>
    <col min="11779" max="11779" width="6.7109375" customWidth="1"/>
    <col min="11780" max="11780" width="10.42578125" bestFit="1" customWidth="1"/>
    <col min="11781" max="11781" width="11" customWidth="1"/>
    <col min="11782" max="11782" width="11.140625" customWidth="1"/>
    <col min="11783" max="11783" width="2.5703125" customWidth="1"/>
    <col min="11784" max="11784" width="4.28515625" customWidth="1"/>
    <col min="11785" max="11785" width="24.28515625" customWidth="1"/>
    <col min="11786" max="11786" width="6.140625" customWidth="1"/>
    <col min="11787" max="11787" width="10.42578125" bestFit="1" customWidth="1"/>
    <col min="11788" max="11788" width="13.140625" customWidth="1"/>
    <col min="11789" max="11789" width="11.85546875" customWidth="1"/>
    <col min="11790" max="11790" width="5.42578125" customWidth="1"/>
    <col min="11791" max="11791" width="24.28515625" customWidth="1"/>
    <col min="11792" max="11792" width="6.140625" customWidth="1"/>
    <col min="11793" max="11793" width="10.42578125" customWidth="1"/>
    <col min="11794" max="11794" width="10.7109375" customWidth="1"/>
    <col min="11795" max="11795" width="13.85546875" customWidth="1"/>
    <col min="12033" max="12033" width="5" customWidth="1"/>
    <col min="12034" max="12034" width="24.28515625" customWidth="1"/>
    <col min="12035" max="12035" width="6.7109375" customWidth="1"/>
    <col min="12036" max="12036" width="10.42578125" bestFit="1" customWidth="1"/>
    <col min="12037" max="12037" width="11" customWidth="1"/>
    <col min="12038" max="12038" width="11.140625" customWidth="1"/>
    <col min="12039" max="12039" width="2.5703125" customWidth="1"/>
    <col min="12040" max="12040" width="4.28515625" customWidth="1"/>
    <col min="12041" max="12041" width="24.28515625" customWidth="1"/>
    <col min="12042" max="12042" width="6.140625" customWidth="1"/>
    <col min="12043" max="12043" width="10.42578125" bestFit="1" customWidth="1"/>
    <col min="12044" max="12044" width="13.140625" customWidth="1"/>
    <col min="12045" max="12045" width="11.85546875" customWidth="1"/>
    <col min="12046" max="12046" width="5.42578125" customWidth="1"/>
    <col min="12047" max="12047" width="24.28515625" customWidth="1"/>
    <col min="12048" max="12048" width="6.140625" customWidth="1"/>
    <col min="12049" max="12049" width="10.42578125" customWidth="1"/>
    <col min="12050" max="12050" width="10.7109375" customWidth="1"/>
    <col min="12051" max="12051" width="13.85546875" customWidth="1"/>
    <col min="12289" max="12289" width="5" customWidth="1"/>
    <col min="12290" max="12290" width="24.28515625" customWidth="1"/>
    <col min="12291" max="12291" width="6.7109375" customWidth="1"/>
    <col min="12292" max="12292" width="10.42578125" bestFit="1" customWidth="1"/>
    <col min="12293" max="12293" width="11" customWidth="1"/>
    <col min="12294" max="12294" width="11.140625" customWidth="1"/>
    <col min="12295" max="12295" width="2.5703125" customWidth="1"/>
    <col min="12296" max="12296" width="4.28515625" customWidth="1"/>
    <col min="12297" max="12297" width="24.28515625" customWidth="1"/>
    <col min="12298" max="12298" width="6.140625" customWidth="1"/>
    <col min="12299" max="12299" width="10.42578125" bestFit="1" customWidth="1"/>
    <col min="12300" max="12300" width="13.140625" customWidth="1"/>
    <col min="12301" max="12301" width="11.85546875" customWidth="1"/>
    <col min="12302" max="12302" width="5.42578125" customWidth="1"/>
    <col min="12303" max="12303" width="24.28515625" customWidth="1"/>
    <col min="12304" max="12304" width="6.140625" customWidth="1"/>
    <col min="12305" max="12305" width="10.42578125" customWidth="1"/>
    <col min="12306" max="12306" width="10.7109375" customWidth="1"/>
    <col min="12307" max="12307" width="13.85546875" customWidth="1"/>
    <col min="12545" max="12545" width="5" customWidth="1"/>
    <col min="12546" max="12546" width="24.28515625" customWidth="1"/>
    <col min="12547" max="12547" width="6.7109375" customWidth="1"/>
    <col min="12548" max="12548" width="10.42578125" bestFit="1" customWidth="1"/>
    <col min="12549" max="12549" width="11" customWidth="1"/>
    <col min="12550" max="12550" width="11.140625" customWidth="1"/>
    <col min="12551" max="12551" width="2.5703125" customWidth="1"/>
    <col min="12552" max="12552" width="4.28515625" customWidth="1"/>
    <col min="12553" max="12553" width="24.28515625" customWidth="1"/>
    <col min="12554" max="12554" width="6.140625" customWidth="1"/>
    <col min="12555" max="12555" width="10.42578125" bestFit="1" customWidth="1"/>
    <col min="12556" max="12556" width="13.140625" customWidth="1"/>
    <col min="12557" max="12557" width="11.85546875" customWidth="1"/>
    <col min="12558" max="12558" width="5.42578125" customWidth="1"/>
    <col min="12559" max="12559" width="24.28515625" customWidth="1"/>
    <col min="12560" max="12560" width="6.140625" customWidth="1"/>
    <col min="12561" max="12561" width="10.42578125" customWidth="1"/>
    <col min="12562" max="12562" width="10.7109375" customWidth="1"/>
    <col min="12563" max="12563" width="13.85546875" customWidth="1"/>
    <col min="12801" max="12801" width="5" customWidth="1"/>
    <col min="12802" max="12802" width="24.28515625" customWidth="1"/>
    <col min="12803" max="12803" width="6.7109375" customWidth="1"/>
    <col min="12804" max="12804" width="10.42578125" bestFit="1" customWidth="1"/>
    <col min="12805" max="12805" width="11" customWidth="1"/>
    <col min="12806" max="12806" width="11.140625" customWidth="1"/>
    <col min="12807" max="12807" width="2.5703125" customWidth="1"/>
    <col min="12808" max="12808" width="4.28515625" customWidth="1"/>
    <col min="12809" max="12809" width="24.28515625" customWidth="1"/>
    <col min="12810" max="12810" width="6.140625" customWidth="1"/>
    <col min="12811" max="12811" width="10.42578125" bestFit="1" customWidth="1"/>
    <col min="12812" max="12812" width="13.140625" customWidth="1"/>
    <col min="12813" max="12813" width="11.85546875" customWidth="1"/>
    <col min="12814" max="12814" width="5.42578125" customWidth="1"/>
    <col min="12815" max="12815" width="24.28515625" customWidth="1"/>
    <col min="12816" max="12816" width="6.140625" customWidth="1"/>
    <col min="12817" max="12817" width="10.42578125" customWidth="1"/>
    <col min="12818" max="12818" width="10.7109375" customWidth="1"/>
    <col min="12819" max="12819" width="13.85546875" customWidth="1"/>
    <col min="13057" max="13057" width="5" customWidth="1"/>
    <col min="13058" max="13058" width="24.28515625" customWidth="1"/>
    <col min="13059" max="13059" width="6.7109375" customWidth="1"/>
    <col min="13060" max="13060" width="10.42578125" bestFit="1" customWidth="1"/>
    <col min="13061" max="13061" width="11" customWidth="1"/>
    <col min="13062" max="13062" width="11.140625" customWidth="1"/>
    <col min="13063" max="13063" width="2.5703125" customWidth="1"/>
    <col min="13064" max="13064" width="4.28515625" customWidth="1"/>
    <col min="13065" max="13065" width="24.28515625" customWidth="1"/>
    <col min="13066" max="13066" width="6.140625" customWidth="1"/>
    <col min="13067" max="13067" width="10.42578125" bestFit="1" customWidth="1"/>
    <col min="13068" max="13068" width="13.140625" customWidth="1"/>
    <col min="13069" max="13069" width="11.85546875" customWidth="1"/>
    <col min="13070" max="13070" width="5.42578125" customWidth="1"/>
    <col min="13071" max="13071" width="24.28515625" customWidth="1"/>
    <col min="13072" max="13072" width="6.140625" customWidth="1"/>
    <col min="13073" max="13073" width="10.42578125" customWidth="1"/>
    <col min="13074" max="13074" width="10.7109375" customWidth="1"/>
    <col min="13075" max="13075" width="13.85546875" customWidth="1"/>
    <col min="13313" max="13313" width="5" customWidth="1"/>
    <col min="13314" max="13314" width="24.28515625" customWidth="1"/>
    <col min="13315" max="13315" width="6.7109375" customWidth="1"/>
    <col min="13316" max="13316" width="10.42578125" bestFit="1" customWidth="1"/>
    <col min="13317" max="13317" width="11" customWidth="1"/>
    <col min="13318" max="13318" width="11.140625" customWidth="1"/>
    <col min="13319" max="13319" width="2.5703125" customWidth="1"/>
    <col min="13320" max="13320" width="4.28515625" customWidth="1"/>
    <col min="13321" max="13321" width="24.28515625" customWidth="1"/>
    <col min="13322" max="13322" width="6.140625" customWidth="1"/>
    <col min="13323" max="13323" width="10.42578125" bestFit="1" customWidth="1"/>
    <col min="13324" max="13324" width="13.140625" customWidth="1"/>
    <col min="13325" max="13325" width="11.85546875" customWidth="1"/>
    <col min="13326" max="13326" width="5.42578125" customWidth="1"/>
    <col min="13327" max="13327" width="24.28515625" customWidth="1"/>
    <col min="13328" max="13328" width="6.140625" customWidth="1"/>
    <col min="13329" max="13329" width="10.42578125" customWidth="1"/>
    <col min="13330" max="13330" width="10.7109375" customWidth="1"/>
    <col min="13331" max="13331" width="13.85546875" customWidth="1"/>
    <col min="13569" max="13569" width="5" customWidth="1"/>
    <col min="13570" max="13570" width="24.28515625" customWidth="1"/>
    <col min="13571" max="13571" width="6.7109375" customWidth="1"/>
    <col min="13572" max="13572" width="10.42578125" bestFit="1" customWidth="1"/>
    <col min="13573" max="13573" width="11" customWidth="1"/>
    <col min="13574" max="13574" width="11.140625" customWidth="1"/>
    <col min="13575" max="13575" width="2.5703125" customWidth="1"/>
    <col min="13576" max="13576" width="4.28515625" customWidth="1"/>
    <col min="13577" max="13577" width="24.28515625" customWidth="1"/>
    <col min="13578" max="13578" width="6.140625" customWidth="1"/>
    <col min="13579" max="13579" width="10.42578125" bestFit="1" customWidth="1"/>
    <col min="13580" max="13580" width="13.140625" customWidth="1"/>
    <col min="13581" max="13581" width="11.85546875" customWidth="1"/>
    <col min="13582" max="13582" width="5.42578125" customWidth="1"/>
    <col min="13583" max="13583" width="24.28515625" customWidth="1"/>
    <col min="13584" max="13584" width="6.140625" customWidth="1"/>
    <col min="13585" max="13585" width="10.42578125" customWidth="1"/>
    <col min="13586" max="13586" width="10.7109375" customWidth="1"/>
    <col min="13587" max="13587" width="13.85546875" customWidth="1"/>
    <col min="13825" max="13825" width="5" customWidth="1"/>
    <col min="13826" max="13826" width="24.28515625" customWidth="1"/>
    <col min="13827" max="13827" width="6.7109375" customWidth="1"/>
    <col min="13828" max="13828" width="10.42578125" bestFit="1" customWidth="1"/>
    <col min="13829" max="13829" width="11" customWidth="1"/>
    <col min="13830" max="13830" width="11.140625" customWidth="1"/>
    <col min="13831" max="13831" width="2.5703125" customWidth="1"/>
    <col min="13832" max="13832" width="4.28515625" customWidth="1"/>
    <col min="13833" max="13833" width="24.28515625" customWidth="1"/>
    <col min="13834" max="13834" width="6.140625" customWidth="1"/>
    <col min="13835" max="13835" width="10.42578125" bestFit="1" customWidth="1"/>
    <col min="13836" max="13836" width="13.140625" customWidth="1"/>
    <col min="13837" max="13837" width="11.85546875" customWidth="1"/>
    <col min="13838" max="13838" width="5.42578125" customWidth="1"/>
    <col min="13839" max="13839" width="24.28515625" customWidth="1"/>
    <col min="13840" max="13840" width="6.140625" customWidth="1"/>
    <col min="13841" max="13841" width="10.42578125" customWidth="1"/>
    <col min="13842" max="13842" width="10.7109375" customWidth="1"/>
    <col min="13843" max="13843" width="13.85546875" customWidth="1"/>
    <col min="14081" max="14081" width="5" customWidth="1"/>
    <col min="14082" max="14082" width="24.28515625" customWidth="1"/>
    <col min="14083" max="14083" width="6.7109375" customWidth="1"/>
    <col min="14084" max="14084" width="10.42578125" bestFit="1" customWidth="1"/>
    <col min="14085" max="14085" width="11" customWidth="1"/>
    <col min="14086" max="14086" width="11.140625" customWidth="1"/>
    <col min="14087" max="14087" width="2.5703125" customWidth="1"/>
    <col min="14088" max="14088" width="4.28515625" customWidth="1"/>
    <col min="14089" max="14089" width="24.28515625" customWidth="1"/>
    <col min="14090" max="14090" width="6.140625" customWidth="1"/>
    <col min="14091" max="14091" width="10.42578125" bestFit="1" customWidth="1"/>
    <col min="14092" max="14092" width="13.140625" customWidth="1"/>
    <col min="14093" max="14093" width="11.85546875" customWidth="1"/>
    <col min="14094" max="14094" width="5.42578125" customWidth="1"/>
    <col min="14095" max="14095" width="24.28515625" customWidth="1"/>
    <col min="14096" max="14096" width="6.140625" customWidth="1"/>
    <col min="14097" max="14097" width="10.42578125" customWidth="1"/>
    <col min="14098" max="14098" width="10.7109375" customWidth="1"/>
    <col min="14099" max="14099" width="13.85546875" customWidth="1"/>
    <col min="14337" max="14337" width="5" customWidth="1"/>
    <col min="14338" max="14338" width="24.28515625" customWidth="1"/>
    <col min="14339" max="14339" width="6.7109375" customWidth="1"/>
    <col min="14340" max="14340" width="10.42578125" bestFit="1" customWidth="1"/>
    <col min="14341" max="14341" width="11" customWidth="1"/>
    <col min="14342" max="14342" width="11.140625" customWidth="1"/>
    <col min="14343" max="14343" width="2.5703125" customWidth="1"/>
    <col min="14344" max="14344" width="4.28515625" customWidth="1"/>
    <col min="14345" max="14345" width="24.28515625" customWidth="1"/>
    <col min="14346" max="14346" width="6.140625" customWidth="1"/>
    <col min="14347" max="14347" width="10.42578125" bestFit="1" customWidth="1"/>
    <col min="14348" max="14348" width="13.140625" customWidth="1"/>
    <col min="14349" max="14349" width="11.85546875" customWidth="1"/>
    <col min="14350" max="14350" width="5.42578125" customWidth="1"/>
    <col min="14351" max="14351" width="24.28515625" customWidth="1"/>
    <col min="14352" max="14352" width="6.140625" customWidth="1"/>
    <col min="14353" max="14353" width="10.42578125" customWidth="1"/>
    <col min="14354" max="14354" width="10.7109375" customWidth="1"/>
    <col min="14355" max="14355" width="13.85546875" customWidth="1"/>
    <col min="14593" max="14593" width="5" customWidth="1"/>
    <col min="14594" max="14594" width="24.28515625" customWidth="1"/>
    <col min="14595" max="14595" width="6.7109375" customWidth="1"/>
    <col min="14596" max="14596" width="10.42578125" bestFit="1" customWidth="1"/>
    <col min="14597" max="14597" width="11" customWidth="1"/>
    <col min="14598" max="14598" width="11.140625" customWidth="1"/>
    <col min="14599" max="14599" width="2.5703125" customWidth="1"/>
    <col min="14600" max="14600" width="4.28515625" customWidth="1"/>
    <col min="14601" max="14601" width="24.28515625" customWidth="1"/>
    <col min="14602" max="14602" width="6.140625" customWidth="1"/>
    <col min="14603" max="14603" width="10.42578125" bestFit="1" customWidth="1"/>
    <col min="14604" max="14604" width="13.140625" customWidth="1"/>
    <col min="14605" max="14605" width="11.85546875" customWidth="1"/>
    <col min="14606" max="14606" width="5.42578125" customWidth="1"/>
    <col min="14607" max="14607" width="24.28515625" customWidth="1"/>
    <col min="14608" max="14608" width="6.140625" customWidth="1"/>
    <col min="14609" max="14609" width="10.42578125" customWidth="1"/>
    <col min="14610" max="14610" width="10.7109375" customWidth="1"/>
    <col min="14611" max="14611" width="13.85546875" customWidth="1"/>
    <col min="14849" max="14849" width="5" customWidth="1"/>
    <col min="14850" max="14850" width="24.28515625" customWidth="1"/>
    <col min="14851" max="14851" width="6.7109375" customWidth="1"/>
    <col min="14852" max="14852" width="10.42578125" bestFit="1" customWidth="1"/>
    <col min="14853" max="14853" width="11" customWidth="1"/>
    <col min="14854" max="14854" width="11.140625" customWidth="1"/>
    <col min="14855" max="14855" width="2.5703125" customWidth="1"/>
    <col min="14856" max="14856" width="4.28515625" customWidth="1"/>
    <col min="14857" max="14857" width="24.28515625" customWidth="1"/>
    <col min="14858" max="14858" width="6.140625" customWidth="1"/>
    <col min="14859" max="14859" width="10.42578125" bestFit="1" customWidth="1"/>
    <col min="14860" max="14860" width="13.140625" customWidth="1"/>
    <col min="14861" max="14861" width="11.85546875" customWidth="1"/>
    <col min="14862" max="14862" width="5.42578125" customWidth="1"/>
    <col min="14863" max="14863" width="24.28515625" customWidth="1"/>
    <col min="14864" max="14864" width="6.140625" customWidth="1"/>
    <col min="14865" max="14865" width="10.42578125" customWidth="1"/>
    <col min="14866" max="14866" width="10.7109375" customWidth="1"/>
    <col min="14867" max="14867" width="13.85546875" customWidth="1"/>
    <col min="15105" max="15105" width="5" customWidth="1"/>
    <col min="15106" max="15106" width="24.28515625" customWidth="1"/>
    <col min="15107" max="15107" width="6.7109375" customWidth="1"/>
    <col min="15108" max="15108" width="10.42578125" bestFit="1" customWidth="1"/>
    <col min="15109" max="15109" width="11" customWidth="1"/>
    <col min="15110" max="15110" width="11.140625" customWidth="1"/>
    <col min="15111" max="15111" width="2.5703125" customWidth="1"/>
    <col min="15112" max="15112" width="4.28515625" customWidth="1"/>
    <col min="15113" max="15113" width="24.28515625" customWidth="1"/>
    <col min="15114" max="15114" width="6.140625" customWidth="1"/>
    <col min="15115" max="15115" width="10.42578125" bestFit="1" customWidth="1"/>
    <col min="15116" max="15116" width="13.140625" customWidth="1"/>
    <col min="15117" max="15117" width="11.85546875" customWidth="1"/>
    <col min="15118" max="15118" width="5.42578125" customWidth="1"/>
    <col min="15119" max="15119" width="24.28515625" customWidth="1"/>
    <col min="15120" max="15120" width="6.140625" customWidth="1"/>
    <col min="15121" max="15121" width="10.42578125" customWidth="1"/>
    <col min="15122" max="15122" width="10.7109375" customWidth="1"/>
    <col min="15123" max="15123" width="13.85546875" customWidth="1"/>
    <col min="15361" max="15361" width="5" customWidth="1"/>
    <col min="15362" max="15362" width="24.28515625" customWidth="1"/>
    <col min="15363" max="15363" width="6.7109375" customWidth="1"/>
    <col min="15364" max="15364" width="10.42578125" bestFit="1" customWidth="1"/>
    <col min="15365" max="15365" width="11" customWidth="1"/>
    <col min="15366" max="15366" width="11.140625" customWidth="1"/>
    <col min="15367" max="15367" width="2.5703125" customWidth="1"/>
    <col min="15368" max="15368" width="4.28515625" customWidth="1"/>
    <col min="15369" max="15369" width="24.28515625" customWidth="1"/>
    <col min="15370" max="15370" width="6.140625" customWidth="1"/>
    <col min="15371" max="15371" width="10.42578125" bestFit="1" customWidth="1"/>
    <col min="15372" max="15372" width="13.140625" customWidth="1"/>
    <col min="15373" max="15373" width="11.85546875" customWidth="1"/>
    <col min="15374" max="15374" width="5.42578125" customWidth="1"/>
    <col min="15375" max="15375" width="24.28515625" customWidth="1"/>
    <col min="15376" max="15376" width="6.140625" customWidth="1"/>
    <col min="15377" max="15377" width="10.42578125" customWidth="1"/>
    <col min="15378" max="15378" width="10.7109375" customWidth="1"/>
    <col min="15379" max="15379" width="13.85546875" customWidth="1"/>
    <col min="15617" max="15617" width="5" customWidth="1"/>
    <col min="15618" max="15618" width="24.28515625" customWidth="1"/>
    <col min="15619" max="15619" width="6.7109375" customWidth="1"/>
    <col min="15620" max="15620" width="10.42578125" bestFit="1" customWidth="1"/>
    <col min="15621" max="15621" width="11" customWidth="1"/>
    <col min="15622" max="15622" width="11.140625" customWidth="1"/>
    <col min="15623" max="15623" width="2.5703125" customWidth="1"/>
    <col min="15624" max="15624" width="4.28515625" customWidth="1"/>
    <col min="15625" max="15625" width="24.28515625" customWidth="1"/>
    <col min="15626" max="15626" width="6.140625" customWidth="1"/>
    <col min="15627" max="15627" width="10.42578125" bestFit="1" customWidth="1"/>
    <col min="15628" max="15628" width="13.140625" customWidth="1"/>
    <col min="15629" max="15629" width="11.85546875" customWidth="1"/>
    <col min="15630" max="15630" width="5.42578125" customWidth="1"/>
    <col min="15631" max="15631" width="24.28515625" customWidth="1"/>
    <col min="15632" max="15632" width="6.140625" customWidth="1"/>
    <col min="15633" max="15633" width="10.42578125" customWidth="1"/>
    <col min="15634" max="15634" width="10.7109375" customWidth="1"/>
    <col min="15635" max="15635" width="13.85546875" customWidth="1"/>
    <col min="15873" max="15873" width="5" customWidth="1"/>
    <col min="15874" max="15874" width="24.28515625" customWidth="1"/>
    <col min="15875" max="15875" width="6.7109375" customWidth="1"/>
    <col min="15876" max="15876" width="10.42578125" bestFit="1" customWidth="1"/>
    <col min="15877" max="15877" width="11" customWidth="1"/>
    <col min="15878" max="15878" width="11.140625" customWidth="1"/>
    <col min="15879" max="15879" width="2.5703125" customWidth="1"/>
    <col min="15880" max="15880" width="4.28515625" customWidth="1"/>
    <col min="15881" max="15881" width="24.28515625" customWidth="1"/>
    <col min="15882" max="15882" width="6.140625" customWidth="1"/>
    <col min="15883" max="15883" width="10.42578125" bestFit="1" customWidth="1"/>
    <col min="15884" max="15884" width="13.140625" customWidth="1"/>
    <col min="15885" max="15885" width="11.85546875" customWidth="1"/>
    <col min="15886" max="15886" width="5.42578125" customWidth="1"/>
    <col min="15887" max="15887" width="24.28515625" customWidth="1"/>
    <col min="15888" max="15888" width="6.140625" customWidth="1"/>
    <col min="15889" max="15889" width="10.42578125" customWidth="1"/>
    <col min="15890" max="15890" width="10.7109375" customWidth="1"/>
    <col min="15891" max="15891" width="13.85546875" customWidth="1"/>
    <col min="16129" max="16129" width="5" customWidth="1"/>
    <col min="16130" max="16130" width="24.28515625" customWidth="1"/>
    <col min="16131" max="16131" width="6.7109375" customWidth="1"/>
    <col min="16132" max="16132" width="10.42578125" bestFit="1" customWidth="1"/>
    <col min="16133" max="16133" width="11" customWidth="1"/>
    <col min="16134" max="16134" width="11.140625" customWidth="1"/>
    <col min="16135" max="16135" width="2.5703125" customWidth="1"/>
    <col min="16136" max="16136" width="4.28515625" customWidth="1"/>
    <col min="16137" max="16137" width="24.28515625" customWidth="1"/>
    <col min="16138" max="16138" width="6.140625" customWidth="1"/>
    <col min="16139" max="16139" width="10.42578125" bestFit="1" customWidth="1"/>
    <col min="16140" max="16140" width="13.140625" customWidth="1"/>
    <col min="16141" max="16141" width="11.85546875" customWidth="1"/>
    <col min="16142" max="16142" width="5.42578125" customWidth="1"/>
    <col min="16143" max="16143" width="24.28515625" customWidth="1"/>
    <col min="16144" max="16144" width="6.140625" customWidth="1"/>
    <col min="16145" max="16145" width="10.42578125" customWidth="1"/>
    <col min="16146" max="16146" width="10.7109375" customWidth="1"/>
    <col min="16147" max="16147" width="13.85546875" customWidth="1"/>
  </cols>
  <sheetData>
    <row r="1" spans="1:15" ht="16.5" customHeight="1" x14ac:dyDescent="0.25">
      <c r="A1" s="1" t="s">
        <v>0</v>
      </c>
      <c r="H1" s="1"/>
    </row>
    <row r="2" spans="1:15" ht="15.75" x14ac:dyDescent="0.25">
      <c r="B2" s="2" t="s">
        <v>108</v>
      </c>
      <c r="C2" s="3"/>
      <c r="D2" s="4"/>
      <c r="E2" s="4"/>
      <c r="F2" s="5">
        <v>14500000</v>
      </c>
      <c r="H2" s="6"/>
      <c r="I2" s="7" t="s">
        <v>1</v>
      </c>
      <c r="J2" s="8" t="s">
        <v>2</v>
      </c>
      <c r="K2" s="4"/>
      <c r="L2" s="4"/>
      <c r="M2" s="9">
        <v>25000000</v>
      </c>
    </row>
    <row r="3" spans="1:15" ht="14.25" customHeight="1" x14ac:dyDescent="0.25">
      <c r="A3" s="10"/>
      <c r="B3" s="8" t="s">
        <v>3</v>
      </c>
      <c r="C3" s="11"/>
      <c r="D3" s="12"/>
      <c r="E3" s="6"/>
      <c r="F3" s="6"/>
      <c r="G3" s="13"/>
      <c r="H3" s="10"/>
      <c r="I3" s="8" t="s">
        <v>3</v>
      </c>
      <c r="J3" s="11"/>
      <c r="K3" s="12"/>
      <c r="L3" s="6"/>
      <c r="M3" s="13"/>
    </row>
    <row r="4" spans="1:15" ht="13.5" customHeight="1" x14ac:dyDescent="0.25">
      <c r="A4" s="14">
        <v>1</v>
      </c>
      <c r="B4" s="15" t="s">
        <v>4</v>
      </c>
      <c r="C4" s="15"/>
      <c r="D4" s="15"/>
      <c r="E4" s="6">
        <v>1400000</v>
      </c>
      <c r="F4" s="6"/>
      <c r="G4" s="13"/>
      <c r="H4" s="14">
        <v>1</v>
      </c>
      <c r="I4" s="15" t="s">
        <v>4</v>
      </c>
      <c r="J4" s="15"/>
      <c r="K4" s="15"/>
      <c r="L4" s="6">
        <v>2600000</v>
      </c>
      <c r="M4" s="13"/>
    </row>
    <row r="5" spans="1:15" ht="13.5" customHeight="1" x14ac:dyDescent="0.25">
      <c r="A5" s="14">
        <v>2</v>
      </c>
      <c r="B5" s="15" t="s">
        <v>5</v>
      </c>
      <c r="C5" s="15"/>
      <c r="D5" s="15"/>
      <c r="E5" s="6">
        <v>450000</v>
      </c>
      <c r="F5" s="6"/>
      <c r="G5" s="13"/>
      <c r="H5" s="14">
        <v>2</v>
      </c>
      <c r="I5" s="15" t="s">
        <v>5</v>
      </c>
      <c r="J5" s="15"/>
      <c r="K5" s="15"/>
      <c r="L5" s="6">
        <v>450000</v>
      </c>
      <c r="M5" s="13"/>
    </row>
    <row r="6" spans="1:15" ht="13.5" customHeight="1" x14ac:dyDescent="0.25">
      <c r="A6" s="14">
        <v>3</v>
      </c>
      <c r="B6" s="11" t="s">
        <v>6</v>
      </c>
      <c r="C6" s="12"/>
      <c r="D6" s="12"/>
      <c r="E6" s="16">
        <v>652116</v>
      </c>
      <c r="F6" s="16"/>
      <c r="G6" s="13"/>
      <c r="H6" s="14">
        <v>3</v>
      </c>
      <c r="I6" s="11" t="s">
        <v>6</v>
      </c>
      <c r="J6" s="12"/>
      <c r="K6" s="12"/>
      <c r="L6" s="16">
        <v>652116</v>
      </c>
      <c r="M6" s="13"/>
    </row>
    <row r="7" spans="1:15" ht="13.5" customHeight="1" x14ac:dyDescent="0.25">
      <c r="A7" s="14">
        <v>4</v>
      </c>
      <c r="B7" s="11" t="s">
        <v>7</v>
      </c>
      <c r="C7" s="12"/>
      <c r="D7" s="12"/>
      <c r="E7" s="16">
        <v>480108</v>
      </c>
      <c r="F7" s="16"/>
      <c r="G7" s="13"/>
      <c r="H7" s="14">
        <v>4</v>
      </c>
      <c r="I7" s="11" t="s">
        <v>7</v>
      </c>
      <c r="J7" s="12"/>
      <c r="K7" s="12"/>
      <c r="L7" s="16">
        <v>480108</v>
      </c>
      <c r="M7" s="13"/>
    </row>
    <row r="8" spans="1:15" ht="13.5" customHeight="1" x14ac:dyDescent="0.25">
      <c r="A8" s="14">
        <v>5</v>
      </c>
      <c r="B8" s="11" t="s">
        <v>8</v>
      </c>
      <c r="C8" s="12"/>
      <c r="D8" s="12"/>
      <c r="E8" s="16">
        <v>1020800</v>
      </c>
      <c r="F8" s="16"/>
      <c r="G8" s="13"/>
      <c r="H8" s="14">
        <v>5</v>
      </c>
      <c r="I8" s="11" t="s">
        <v>8</v>
      </c>
      <c r="J8" s="12"/>
      <c r="K8" s="12">
        <v>2</v>
      </c>
      <c r="L8" s="16">
        <f>E8*K8</f>
        <v>2041600</v>
      </c>
      <c r="M8" s="13"/>
    </row>
    <row r="9" spans="1:15" ht="13.5" customHeight="1" x14ac:dyDescent="0.25">
      <c r="A9" s="14">
        <v>6</v>
      </c>
      <c r="B9" s="11" t="s">
        <v>123</v>
      </c>
      <c r="C9" s="12"/>
      <c r="D9" s="12"/>
      <c r="E9" s="16">
        <v>1485000</v>
      </c>
      <c r="F9" s="16"/>
      <c r="G9" s="13"/>
      <c r="H9" s="14">
        <v>6</v>
      </c>
      <c r="I9" s="11" t="s">
        <v>123</v>
      </c>
      <c r="J9" s="12"/>
      <c r="K9" s="12"/>
      <c r="L9" s="16">
        <v>1485000</v>
      </c>
      <c r="M9" s="13"/>
    </row>
    <row r="10" spans="1:15" ht="13.5" customHeight="1" x14ac:dyDescent="0.35">
      <c r="A10" s="14">
        <v>7</v>
      </c>
      <c r="B10" s="11" t="s">
        <v>10</v>
      </c>
      <c r="C10" s="12"/>
      <c r="D10" s="12"/>
      <c r="E10" s="17">
        <v>5688771</v>
      </c>
      <c r="F10" s="16"/>
      <c r="G10" s="13"/>
      <c r="H10" s="14">
        <v>7</v>
      </c>
      <c r="I10" s="11" t="s">
        <v>10</v>
      </c>
      <c r="J10" s="12"/>
      <c r="K10" s="12"/>
      <c r="L10" s="17">
        <v>10006794</v>
      </c>
      <c r="M10" s="13"/>
    </row>
    <row r="11" spans="1:15" ht="13.5" customHeight="1" x14ac:dyDescent="0.25">
      <c r="A11" s="14"/>
      <c r="B11" s="12"/>
      <c r="C11" s="12"/>
      <c r="D11" s="12"/>
      <c r="E11" s="18">
        <f>SUM(E4:E10)</f>
        <v>11176795</v>
      </c>
      <c r="F11" s="6"/>
      <c r="G11" s="13"/>
      <c r="H11" s="14"/>
      <c r="I11" s="12"/>
      <c r="J11" s="12"/>
      <c r="K11" s="12"/>
      <c r="L11" s="18">
        <f>SUM(L4:L10)</f>
        <v>17715618</v>
      </c>
      <c r="M11" s="13"/>
    </row>
    <row r="12" spans="1:15" ht="13.5" customHeight="1" x14ac:dyDescent="0.25">
      <c r="A12" s="14"/>
      <c r="B12" s="19" t="s">
        <v>11</v>
      </c>
      <c r="C12" s="19"/>
      <c r="D12" s="19"/>
      <c r="E12" s="6"/>
      <c r="F12" s="5">
        <f>F2-E11</f>
        <v>3323205</v>
      </c>
      <c r="G12" s="13"/>
      <c r="H12" s="14"/>
      <c r="I12" s="19" t="s">
        <v>12</v>
      </c>
      <c r="J12" s="19"/>
      <c r="K12" s="19"/>
      <c r="L12" s="6"/>
      <c r="M12" s="20">
        <f>M2-L11</f>
        <v>7284382</v>
      </c>
      <c r="O12" s="6"/>
    </row>
    <row r="13" spans="1:15" ht="12" customHeight="1" x14ac:dyDescent="0.25">
      <c r="A13" s="14"/>
      <c r="B13" s="8" t="s">
        <v>13</v>
      </c>
      <c r="C13" s="8"/>
      <c r="D13" s="15"/>
      <c r="E13" s="6"/>
      <c r="F13" s="6"/>
      <c r="G13" s="13"/>
      <c r="H13" s="14"/>
      <c r="I13" s="8" t="s">
        <v>13</v>
      </c>
      <c r="J13" s="8"/>
      <c r="K13" s="15"/>
      <c r="L13" s="6"/>
      <c r="M13" s="13"/>
    </row>
    <row r="14" spans="1:15" ht="15" customHeight="1" x14ac:dyDescent="0.25">
      <c r="A14" s="14"/>
      <c r="B14" s="8"/>
      <c r="C14" s="21" t="s">
        <v>14</v>
      </c>
      <c r="D14" s="12" t="s">
        <v>15</v>
      </c>
      <c r="E14" s="22" t="s">
        <v>16</v>
      </c>
      <c r="F14" s="6"/>
      <c r="G14" s="13"/>
      <c r="H14" s="14"/>
      <c r="I14" s="8"/>
      <c r="J14" s="21" t="s">
        <v>14</v>
      </c>
      <c r="K14" s="12" t="s">
        <v>15</v>
      </c>
      <c r="L14" s="22" t="s">
        <v>16</v>
      </c>
      <c r="M14" s="13"/>
      <c r="O14" s="6"/>
    </row>
    <row r="15" spans="1:15" ht="12.95" customHeight="1" x14ac:dyDescent="0.25">
      <c r="A15" s="14">
        <v>1</v>
      </c>
      <c r="B15" s="15" t="s">
        <v>17</v>
      </c>
      <c r="C15" s="23">
        <v>1</v>
      </c>
      <c r="D15" s="6">
        <v>1740420</v>
      </c>
      <c r="E15" s="6">
        <f>D15*C15</f>
        <v>1740420</v>
      </c>
      <c r="F15" s="6"/>
      <c r="G15" s="13"/>
      <c r="H15" s="14">
        <v>1</v>
      </c>
      <c r="I15" s="15" t="s">
        <v>17</v>
      </c>
      <c r="J15" s="23">
        <v>2</v>
      </c>
      <c r="K15" s="6">
        <v>1740420</v>
      </c>
      <c r="L15" s="6">
        <f>K15*J15</f>
        <v>3480840</v>
      </c>
      <c r="M15" s="13"/>
    </row>
    <row r="16" spans="1:15" ht="12.95" customHeight="1" x14ac:dyDescent="0.25">
      <c r="A16" s="14">
        <v>2</v>
      </c>
      <c r="B16" s="15" t="s">
        <v>18</v>
      </c>
      <c r="C16" s="23">
        <v>2</v>
      </c>
      <c r="D16" s="6">
        <v>10780</v>
      </c>
      <c r="E16" s="6">
        <f>D16*C16</f>
        <v>21560</v>
      </c>
      <c r="F16" s="6"/>
      <c r="G16" s="13"/>
      <c r="H16" s="14">
        <v>2</v>
      </c>
      <c r="I16" s="15" t="s">
        <v>18</v>
      </c>
      <c r="J16" s="23">
        <v>2</v>
      </c>
      <c r="K16" s="6">
        <v>10780</v>
      </c>
      <c r="L16" s="6">
        <f>K16*J16</f>
        <v>21560</v>
      </c>
      <c r="M16" s="13"/>
    </row>
    <row r="17" spans="1:13" ht="12.95" customHeight="1" x14ac:dyDescent="0.25">
      <c r="A17" s="14">
        <v>3</v>
      </c>
      <c r="B17" s="15" t="s">
        <v>19</v>
      </c>
      <c r="C17" s="23">
        <v>5</v>
      </c>
      <c r="D17" s="6">
        <v>7334</v>
      </c>
      <c r="E17" s="6">
        <f>D17*C17</f>
        <v>36670</v>
      </c>
      <c r="F17" s="6"/>
      <c r="G17" s="13"/>
      <c r="H17" s="14">
        <v>3</v>
      </c>
      <c r="I17" s="15" t="s">
        <v>19</v>
      </c>
      <c r="J17" s="23">
        <v>10</v>
      </c>
      <c r="K17" s="6">
        <v>7334</v>
      </c>
      <c r="L17" s="6">
        <f>K17*J17</f>
        <v>73340</v>
      </c>
      <c r="M17" s="13"/>
    </row>
    <row r="18" spans="1:13" ht="12.95" customHeight="1" x14ac:dyDescent="0.25">
      <c r="A18" s="14">
        <v>4</v>
      </c>
      <c r="B18" s="15" t="s">
        <v>20</v>
      </c>
      <c r="C18" s="24">
        <v>1</v>
      </c>
      <c r="D18" s="6">
        <v>44000</v>
      </c>
      <c r="E18" s="6">
        <f>D18*C18</f>
        <v>44000</v>
      </c>
      <c r="F18" s="6"/>
      <c r="G18" s="13"/>
      <c r="H18" s="14">
        <v>4</v>
      </c>
      <c r="I18" s="15" t="s">
        <v>20</v>
      </c>
      <c r="J18" s="24">
        <v>2</v>
      </c>
      <c r="K18" s="6">
        <v>44000</v>
      </c>
      <c r="L18" s="6">
        <f>K18*J18</f>
        <v>88000</v>
      </c>
      <c r="M18" s="13"/>
    </row>
    <row r="19" spans="1:13" ht="12.95" customHeight="1" x14ac:dyDescent="0.25">
      <c r="A19" s="14">
        <v>5</v>
      </c>
      <c r="B19" s="25" t="s">
        <v>21</v>
      </c>
      <c r="C19" s="26">
        <v>1</v>
      </c>
      <c r="D19" s="27">
        <v>6160</v>
      </c>
      <c r="E19" s="28">
        <f>C19*D19</f>
        <v>6160</v>
      </c>
      <c r="F19" s="6"/>
      <c r="G19" s="13"/>
      <c r="H19" s="14">
        <v>5</v>
      </c>
      <c r="I19" s="25" t="s">
        <v>21</v>
      </c>
      <c r="J19" s="26">
        <v>1</v>
      </c>
      <c r="K19" s="27">
        <v>6160</v>
      </c>
      <c r="L19" s="28">
        <f>J19*K19</f>
        <v>6160</v>
      </c>
      <c r="M19" s="13"/>
    </row>
    <row r="20" spans="1:13" ht="12.95" customHeight="1" x14ac:dyDescent="0.25">
      <c r="A20" s="14">
        <v>6</v>
      </c>
      <c r="B20" s="15" t="s">
        <v>22</v>
      </c>
      <c r="C20" s="23">
        <v>2</v>
      </c>
      <c r="D20" s="6">
        <v>110001</v>
      </c>
      <c r="E20" s="6">
        <f t="shared" ref="E20:E25" si="0">D20*C20</f>
        <v>220002</v>
      </c>
      <c r="F20" s="6"/>
      <c r="G20" s="13"/>
      <c r="H20" s="14">
        <v>6</v>
      </c>
      <c r="I20" s="15" t="s">
        <v>22</v>
      </c>
      <c r="J20" s="23">
        <v>3</v>
      </c>
      <c r="K20" s="6">
        <v>110001</v>
      </c>
      <c r="L20" s="6">
        <f t="shared" ref="L20:L25" si="1">K20*J20</f>
        <v>330003</v>
      </c>
      <c r="M20" s="13"/>
    </row>
    <row r="21" spans="1:13" ht="12.95" customHeight="1" x14ac:dyDescent="0.25">
      <c r="A21" s="14">
        <v>7</v>
      </c>
      <c r="B21" s="15" t="s">
        <v>23</v>
      </c>
      <c r="C21" s="23">
        <v>1</v>
      </c>
      <c r="D21" s="6">
        <v>83600</v>
      </c>
      <c r="E21" s="6">
        <f t="shared" si="0"/>
        <v>83600</v>
      </c>
      <c r="F21" s="6"/>
      <c r="G21" s="13"/>
      <c r="H21" s="14">
        <v>7</v>
      </c>
      <c r="I21" s="15" t="s">
        <v>23</v>
      </c>
      <c r="J21" s="23">
        <v>1</v>
      </c>
      <c r="K21" s="6">
        <v>83600</v>
      </c>
      <c r="L21" s="6">
        <f t="shared" si="1"/>
        <v>83600</v>
      </c>
      <c r="M21" s="13"/>
    </row>
    <row r="22" spans="1:13" ht="12.95" customHeight="1" x14ac:dyDescent="0.25">
      <c r="A22" s="14">
        <v>8</v>
      </c>
      <c r="B22" s="15" t="s">
        <v>24</v>
      </c>
      <c r="C22" s="23">
        <v>1</v>
      </c>
      <c r="D22" s="6">
        <v>57475</v>
      </c>
      <c r="E22" s="6">
        <f t="shared" si="0"/>
        <v>57475</v>
      </c>
      <c r="F22" s="6"/>
      <c r="G22" s="13"/>
      <c r="H22" s="14">
        <v>8</v>
      </c>
      <c r="I22" s="15" t="s">
        <v>24</v>
      </c>
      <c r="J22" s="23">
        <v>1</v>
      </c>
      <c r="K22" s="6">
        <v>57475</v>
      </c>
      <c r="L22" s="6">
        <f t="shared" si="1"/>
        <v>57475</v>
      </c>
      <c r="M22" s="13"/>
    </row>
    <row r="23" spans="1:13" ht="12.95" customHeight="1" x14ac:dyDescent="0.25">
      <c r="A23" s="14">
        <v>9</v>
      </c>
      <c r="B23" s="15" t="s">
        <v>25</v>
      </c>
      <c r="C23" s="23">
        <v>1</v>
      </c>
      <c r="D23" s="6">
        <v>5940</v>
      </c>
      <c r="E23" s="6">
        <f t="shared" si="0"/>
        <v>5940</v>
      </c>
      <c r="F23" s="6"/>
      <c r="G23" s="13"/>
      <c r="H23" s="14">
        <v>9</v>
      </c>
      <c r="I23" s="15" t="s">
        <v>25</v>
      </c>
      <c r="J23" s="23">
        <v>2</v>
      </c>
      <c r="K23" s="6">
        <v>5940</v>
      </c>
      <c r="L23" s="6">
        <f t="shared" si="1"/>
        <v>11880</v>
      </c>
      <c r="M23" s="13"/>
    </row>
    <row r="24" spans="1:13" ht="12.95" customHeight="1" x14ac:dyDescent="0.25">
      <c r="A24" s="14">
        <v>10</v>
      </c>
      <c r="B24" s="15" t="s">
        <v>26</v>
      </c>
      <c r="C24" s="23">
        <v>1</v>
      </c>
      <c r="D24" s="6">
        <v>4680</v>
      </c>
      <c r="E24" s="6">
        <f t="shared" si="0"/>
        <v>4680</v>
      </c>
      <c r="F24" s="6"/>
      <c r="G24" s="13"/>
      <c r="H24" s="14">
        <v>10</v>
      </c>
      <c r="I24" s="15" t="s">
        <v>26</v>
      </c>
      <c r="J24" s="23">
        <v>1</v>
      </c>
      <c r="K24" s="6">
        <v>4680</v>
      </c>
      <c r="L24" s="6">
        <f t="shared" si="1"/>
        <v>4680</v>
      </c>
      <c r="M24" s="13"/>
    </row>
    <row r="25" spans="1:13" ht="12.95" customHeight="1" x14ac:dyDescent="0.25">
      <c r="A25" s="14">
        <v>11</v>
      </c>
      <c r="B25" s="15" t="s">
        <v>27</v>
      </c>
      <c r="C25" s="23">
        <v>1</v>
      </c>
      <c r="D25" s="6">
        <v>4973</v>
      </c>
      <c r="E25" s="6">
        <f t="shared" si="0"/>
        <v>4973</v>
      </c>
      <c r="F25" s="6"/>
      <c r="G25" s="13"/>
      <c r="H25" s="14">
        <v>11</v>
      </c>
      <c r="I25" s="15" t="s">
        <v>27</v>
      </c>
      <c r="J25" s="23">
        <v>2</v>
      </c>
      <c r="K25" s="6">
        <v>4973</v>
      </c>
      <c r="L25" s="6">
        <f t="shared" si="1"/>
        <v>9946</v>
      </c>
      <c r="M25" s="13"/>
    </row>
    <row r="26" spans="1:13" ht="12.95" customHeight="1" x14ac:dyDescent="0.25">
      <c r="A26" s="14">
        <v>12</v>
      </c>
      <c r="B26" s="29" t="s">
        <v>28</v>
      </c>
      <c r="C26" s="23">
        <v>1</v>
      </c>
      <c r="D26" s="6">
        <v>58080</v>
      </c>
      <c r="E26" s="6">
        <v>58080</v>
      </c>
      <c r="F26" s="6"/>
      <c r="G26" s="13"/>
      <c r="H26" s="14">
        <v>12</v>
      </c>
      <c r="I26" s="29" t="s">
        <v>28</v>
      </c>
      <c r="J26" s="23">
        <v>1</v>
      </c>
      <c r="K26" s="6">
        <v>58080</v>
      </c>
      <c r="L26" s="6">
        <v>58080</v>
      </c>
      <c r="M26" s="13"/>
    </row>
    <row r="27" spans="1:13" ht="12.95" customHeight="1" x14ac:dyDescent="0.25">
      <c r="A27" s="14">
        <v>13</v>
      </c>
      <c r="B27" s="29" t="s">
        <v>29</v>
      </c>
      <c r="C27" s="23">
        <v>1</v>
      </c>
      <c r="D27" s="6">
        <v>152240</v>
      </c>
      <c r="E27" s="6">
        <v>152240</v>
      </c>
      <c r="F27" s="6"/>
      <c r="G27" s="13"/>
      <c r="H27" s="14">
        <v>13</v>
      </c>
      <c r="I27" s="29" t="s">
        <v>29</v>
      </c>
      <c r="J27" s="23">
        <v>1</v>
      </c>
      <c r="K27" s="6">
        <v>152240</v>
      </c>
      <c r="L27" s="6">
        <v>152240</v>
      </c>
      <c r="M27" s="13"/>
    </row>
    <row r="28" spans="1:13" ht="12.95" customHeight="1" x14ac:dyDescent="0.25">
      <c r="A28" s="14">
        <v>14</v>
      </c>
      <c r="B28" s="30" t="s">
        <v>30</v>
      </c>
      <c r="C28" s="23">
        <v>4</v>
      </c>
      <c r="D28" s="6">
        <v>1089</v>
      </c>
      <c r="E28" s="6">
        <f>D28*C28</f>
        <v>4356</v>
      </c>
      <c r="F28" s="6"/>
      <c r="G28" s="13"/>
      <c r="H28" s="14">
        <v>14</v>
      </c>
      <c r="I28" s="30" t="s">
        <v>30</v>
      </c>
      <c r="J28" s="23">
        <v>4</v>
      </c>
      <c r="K28" s="6">
        <v>1089</v>
      </c>
      <c r="L28" s="6">
        <f>K28*J28</f>
        <v>4356</v>
      </c>
      <c r="M28" s="13"/>
    </row>
    <row r="29" spans="1:13" ht="12.95" customHeight="1" x14ac:dyDescent="0.25">
      <c r="A29" s="14">
        <v>15</v>
      </c>
      <c r="B29" s="30" t="s">
        <v>31</v>
      </c>
      <c r="C29" s="31" t="s">
        <v>32</v>
      </c>
      <c r="D29" s="6">
        <v>19250</v>
      </c>
      <c r="E29" s="6">
        <f>D29/25*2</f>
        <v>1540</v>
      </c>
      <c r="F29" s="6"/>
      <c r="G29" s="13"/>
      <c r="H29" s="14">
        <v>15</v>
      </c>
      <c r="I29" s="30" t="s">
        <v>31</v>
      </c>
      <c r="J29" s="31" t="s">
        <v>32</v>
      </c>
      <c r="K29" s="6">
        <v>19250</v>
      </c>
      <c r="L29" s="6">
        <f>K29/25*2</f>
        <v>1540</v>
      </c>
      <c r="M29" s="13"/>
    </row>
    <row r="30" spans="1:13" ht="12.95" customHeight="1" x14ac:dyDescent="0.25">
      <c r="A30" s="14">
        <v>16</v>
      </c>
      <c r="B30" s="30" t="s">
        <v>33</v>
      </c>
      <c r="C30" s="23">
        <v>1</v>
      </c>
      <c r="D30" s="6">
        <v>275</v>
      </c>
      <c r="E30" s="6">
        <f>D30*C30</f>
        <v>275</v>
      </c>
      <c r="F30" s="6"/>
      <c r="G30" s="13"/>
      <c r="H30" s="14">
        <v>16</v>
      </c>
      <c r="I30" s="30" t="s">
        <v>33</v>
      </c>
      <c r="J30" s="23">
        <v>1</v>
      </c>
      <c r="K30" s="6">
        <v>275</v>
      </c>
      <c r="L30" s="6">
        <f>K30*J30</f>
        <v>275</v>
      </c>
      <c r="M30" s="13"/>
    </row>
    <row r="31" spans="1:13" ht="12.95" customHeight="1" x14ac:dyDescent="0.25">
      <c r="A31" s="14">
        <v>17</v>
      </c>
      <c r="B31" s="30" t="s">
        <v>34</v>
      </c>
      <c r="C31" s="23">
        <v>4</v>
      </c>
      <c r="D31" s="6">
        <v>900</v>
      </c>
      <c r="E31" s="6">
        <f>D31*C31</f>
        <v>3600</v>
      </c>
      <c r="F31" s="6"/>
      <c r="G31" s="13"/>
      <c r="H31" s="14">
        <v>17</v>
      </c>
      <c r="I31" s="30" t="s">
        <v>34</v>
      </c>
      <c r="J31" s="23">
        <v>4</v>
      </c>
      <c r="K31" s="6">
        <v>900</v>
      </c>
      <c r="L31" s="6">
        <f>K31*J31</f>
        <v>3600</v>
      </c>
      <c r="M31" s="13"/>
    </row>
    <row r="32" spans="1:13" ht="12.95" customHeight="1" x14ac:dyDescent="0.25">
      <c r="A32" s="14">
        <v>18</v>
      </c>
      <c r="B32" s="29" t="s">
        <v>35</v>
      </c>
      <c r="C32" s="23">
        <v>1</v>
      </c>
      <c r="D32" s="6">
        <v>2302</v>
      </c>
      <c r="E32" s="6">
        <f>D32*C32</f>
        <v>2302</v>
      </c>
      <c r="F32" s="6"/>
      <c r="G32" s="13"/>
      <c r="H32" s="14">
        <v>18</v>
      </c>
      <c r="I32" s="29" t="s">
        <v>35</v>
      </c>
      <c r="J32" s="23">
        <v>1</v>
      </c>
      <c r="K32" s="6">
        <v>2302</v>
      </c>
      <c r="L32" s="6">
        <f>K32*J32</f>
        <v>2302</v>
      </c>
      <c r="M32" s="13"/>
    </row>
    <row r="33" spans="1:13" ht="12.95" customHeight="1" x14ac:dyDescent="0.25">
      <c r="A33" s="14">
        <v>19</v>
      </c>
      <c r="B33" s="30" t="s">
        <v>36</v>
      </c>
      <c r="C33" s="32" t="s">
        <v>37</v>
      </c>
      <c r="D33" s="6">
        <v>11737</v>
      </c>
      <c r="E33" s="6">
        <f>D33/6</f>
        <v>1956.1666666666667</v>
      </c>
      <c r="F33" s="6"/>
      <c r="G33" s="13"/>
      <c r="H33" s="14">
        <v>19</v>
      </c>
      <c r="I33" s="30" t="s">
        <v>36</v>
      </c>
      <c r="J33" s="32" t="s">
        <v>37</v>
      </c>
      <c r="K33" s="6">
        <v>11737</v>
      </c>
      <c r="L33" s="6">
        <f>K33/6</f>
        <v>1956.1666666666667</v>
      </c>
      <c r="M33" s="13"/>
    </row>
    <row r="34" spans="1:13" ht="12.95" customHeight="1" x14ac:dyDescent="0.25">
      <c r="A34" s="14">
        <v>20</v>
      </c>
      <c r="B34" s="30" t="s">
        <v>38</v>
      </c>
      <c r="C34" s="23">
        <v>3</v>
      </c>
      <c r="D34" s="6">
        <v>30</v>
      </c>
      <c r="E34" s="6">
        <f>D34*C34</f>
        <v>90</v>
      </c>
      <c r="F34" s="6"/>
      <c r="G34" s="13"/>
      <c r="H34" s="14">
        <v>20</v>
      </c>
      <c r="I34" s="30" t="s">
        <v>38</v>
      </c>
      <c r="J34" s="23">
        <v>3</v>
      </c>
      <c r="K34" s="6">
        <v>30</v>
      </c>
      <c r="L34" s="6">
        <f>K34*J34</f>
        <v>90</v>
      </c>
      <c r="M34" s="13"/>
    </row>
    <row r="35" spans="1:13" ht="12.95" customHeight="1" x14ac:dyDescent="0.25">
      <c r="A35" s="14">
        <v>21</v>
      </c>
      <c r="B35" s="30" t="s">
        <v>39</v>
      </c>
      <c r="C35" s="33" t="s">
        <v>40</v>
      </c>
      <c r="D35" s="6">
        <v>12084</v>
      </c>
      <c r="E35" s="6">
        <f>D35/3</f>
        <v>4028</v>
      </c>
      <c r="F35" s="6"/>
      <c r="G35" s="13"/>
      <c r="H35" s="14">
        <v>21</v>
      </c>
      <c r="I35" s="30" t="s">
        <v>39</v>
      </c>
      <c r="J35" s="33" t="s">
        <v>40</v>
      </c>
      <c r="K35" s="6">
        <v>12084</v>
      </c>
      <c r="L35" s="6">
        <f>K35/3</f>
        <v>4028</v>
      </c>
      <c r="M35" s="13"/>
    </row>
    <row r="36" spans="1:13" ht="12.95" customHeight="1" x14ac:dyDescent="0.25">
      <c r="A36" s="14">
        <v>22</v>
      </c>
      <c r="B36" s="15" t="s">
        <v>41</v>
      </c>
      <c r="C36" s="31" t="s">
        <v>112</v>
      </c>
      <c r="D36" s="6">
        <v>70001580</v>
      </c>
      <c r="E36" s="6">
        <v>700016</v>
      </c>
      <c r="F36" s="6"/>
      <c r="G36" s="13"/>
      <c r="H36" s="14">
        <v>22</v>
      </c>
      <c r="I36" s="15" t="s">
        <v>41</v>
      </c>
      <c r="J36" s="31" t="s">
        <v>112</v>
      </c>
      <c r="K36" s="6">
        <v>70001580</v>
      </c>
      <c r="L36" s="6">
        <v>700016</v>
      </c>
      <c r="M36" s="13"/>
    </row>
    <row r="37" spans="1:13" ht="12.95" customHeight="1" x14ac:dyDescent="0.25">
      <c r="A37" s="14">
        <v>23</v>
      </c>
      <c r="B37" s="15" t="s">
        <v>43</v>
      </c>
      <c r="C37" s="23" t="s">
        <v>126</v>
      </c>
      <c r="D37" s="6">
        <v>33379500</v>
      </c>
      <c r="E37" s="6">
        <v>123171</v>
      </c>
      <c r="F37" s="6"/>
      <c r="G37" s="13"/>
      <c r="H37" s="14">
        <v>23</v>
      </c>
      <c r="I37" s="15" t="s">
        <v>43</v>
      </c>
      <c r="J37" s="23" t="s">
        <v>126</v>
      </c>
      <c r="K37" s="6">
        <v>33379500</v>
      </c>
      <c r="L37" s="6">
        <v>123171</v>
      </c>
      <c r="M37" s="13"/>
    </row>
    <row r="38" spans="1:13" ht="12.95" customHeight="1" x14ac:dyDescent="0.25">
      <c r="A38" s="14">
        <v>24</v>
      </c>
      <c r="B38" s="15" t="s">
        <v>44</v>
      </c>
      <c r="C38" s="23">
        <v>1</v>
      </c>
      <c r="D38" s="6">
        <v>29598</v>
      </c>
      <c r="E38" s="6">
        <f>D38*C38</f>
        <v>29598</v>
      </c>
      <c r="F38" s="6"/>
      <c r="G38" s="13"/>
      <c r="H38" s="14">
        <v>24</v>
      </c>
      <c r="I38" s="15" t="s">
        <v>44</v>
      </c>
      <c r="J38" s="23">
        <v>1</v>
      </c>
      <c r="K38" s="6">
        <v>29598</v>
      </c>
      <c r="L38" s="6">
        <f>K38*J38</f>
        <v>29598</v>
      </c>
      <c r="M38" s="13"/>
    </row>
    <row r="39" spans="1:13" ht="12.95" customHeight="1" x14ac:dyDescent="0.25">
      <c r="A39" s="14">
        <v>25</v>
      </c>
      <c r="B39" s="15" t="s">
        <v>45</v>
      </c>
      <c r="C39" s="23">
        <v>1</v>
      </c>
      <c r="D39" s="6">
        <v>1045</v>
      </c>
      <c r="E39" s="6">
        <f>D39*C39</f>
        <v>1045</v>
      </c>
      <c r="F39" s="6"/>
      <c r="G39" s="34"/>
      <c r="H39" s="14">
        <v>27</v>
      </c>
      <c r="I39" s="15" t="s">
        <v>45</v>
      </c>
      <c r="J39" s="23">
        <v>1</v>
      </c>
      <c r="K39" s="6">
        <v>1045</v>
      </c>
      <c r="L39" s="6">
        <f>K39*J39</f>
        <v>1045</v>
      </c>
      <c r="M39" s="13"/>
    </row>
    <row r="40" spans="1:13" ht="12.95" customHeight="1" x14ac:dyDescent="0.25">
      <c r="A40" s="14">
        <v>27</v>
      </c>
      <c r="B40" s="15" t="s">
        <v>46</v>
      </c>
      <c r="C40" s="31" t="s">
        <v>47</v>
      </c>
      <c r="D40" s="6"/>
      <c r="E40" s="6">
        <f>D40/1000</f>
        <v>0</v>
      </c>
      <c r="F40" s="6"/>
      <c r="G40" s="34"/>
      <c r="H40" s="14">
        <v>29</v>
      </c>
      <c r="I40" s="15" t="s">
        <v>46</v>
      </c>
      <c r="J40" s="31" t="s">
        <v>48</v>
      </c>
      <c r="K40" s="6">
        <v>19000</v>
      </c>
      <c r="L40" s="6">
        <f>K40/1000</f>
        <v>19</v>
      </c>
      <c r="M40" s="13"/>
    </row>
    <row r="41" spans="1:13" ht="12.95" customHeight="1" x14ac:dyDescent="0.25">
      <c r="A41" s="14">
        <v>28</v>
      </c>
      <c r="B41" s="15" t="s">
        <v>49</v>
      </c>
      <c r="C41" s="35" t="s">
        <v>50</v>
      </c>
      <c r="D41" s="6">
        <v>44000</v>
      </c>
      <c r="E41" s="36">
        <f>D41/13</f>
        <v>3384.6153846153848</v>
      </c>
      <c r="F41" s="6"/>
      <c r="G41" s="34"/>
      <c r="H41" s="14">
        <v>30</v>
      </c>
      <c r="I41" s="15" t="s">
        <v>49</v>
      </c>
      <c r="J41" s="35" t="s">
        <v>51</v>
      </c>
      <c r="K41" s="6">
        <v>44000</v>
      </c>
      <c r="L41" s="36">
        <f>K41/13</f>
        <v>3384.6153846153848</v>
      </c>
      <c r="M41" s="13"/>
    </row>
    <row r="42" spans="1:13" ht="24.75" customHeight="1" x14ac:dyDescent="0.25">
      <c r="A42" s="37">
        <v>29</v>
      </c>
      <c r="B42" s="38" t="s">
        <v>52</v>
      </c>
      <c r="C42" s="35">
        <v>1</v>
      </c>
      <c r="D42" s="39">
        <v>2376000</v>
      </c>
      <c r="E42" s="40">
        <f>D42*C42</f>
        <v>2376000</v>
      </c>
      <c r="F42" s="6"/>
      <c r="G42" s="34"/>
      <c r="H42" s="37">
        <v>31</v>
      </c>
      <c r="I42" s="38" t="s">
        <v>52</v>
      </c>
      <c r="J42" s="41">
        <v>2</v>
      </c>
      <c r="K42" s="42">
        <v>2376000</v>
      </c>
      <c r="L42" s="36">
        <f>K42*J42</f>
        <v>4752000</v>
      </c>
      <c r="M42" s="13"/>
    </row>
    <row r="43" spans="1:13" ht="12.95" customHeight="1" x14ac:dyDescent="0.25">
      <c r="A43" s="14">
        <v>30</v>
      </c>
      <c r="B43" s="15" t="s">
        <v>53</v>
      </c>
      <c r="C43" s="35" t="s">
        <v>51</v>
      </c>
      <c r="D43" s="6">
        <v>16088</v>
      </c>
      <c r="E43" s="36">
        <f>D43/10</f>
        <v>1608.8</v>
      </c>
      <c r="F43" s="6"/>
      <c r="G43" s="34"/>
      <c r="H43" s="14">
        <v>32</v>
      </c>
      <c r="I43" s="15" t="s">
        <v>53</v>
      </c>
      <c r="J43" s="35" t="s">
        <v>51</v>
      </c>
      <c r="K43" s="6">
        <v>16088</v>
      </c>
      <c r="L43" s="36">
        <f>K43/10</f>
        <v>1608.8</v>
      </c>
      <c r="M43" s="13"/>
    </row>
    <row r="44" spans="1:13" ht="13.5" customHeight="1" x14ac:dyDescent="0.25">
      <c r="A44" s="14"/>
      <c r="B44" s="15"/>
      <c r="C44" s="12"/>
      <c r="D44" s="18"/>
      <c r="E44" s="43">
        <f>SUM(E15:E43)</f>
        <v>5688770.5820512818</v>
      </c>
      <c r="F44" s="6"/>
      <c r="G44" s="34"/>
      <c r="H44" s="10"/>
      <c r="I44" s="12" t="s">
        <v>54</v>
      </c>
      <c r="J44" s="12"/>
      <c r="K44" s="18"/>
      <c r="L44" s="44">
        <f>SUM(L15:L43)</f>
        <v>10006793.582051283</v>
      </c>
      <c r="M44" s="13"/>
    </row>
    <row r="45" spans="1:13" ht="12.75" customHeight="1" x14ac:dyDescent="0.25">
      <c r="A45" s="45"/>
      <c r="B45" s="46"/>
      <c r="C45" s="47"/>
      <c r="D45" s="48"/>
      <c r="E45" s="48"/>
      <c r="F45" s="5"/>
      <c r="G45" s="49"/>
      <c r="H45" s="45"/>
      <c r="I45" s="46"/>
      <c r="J45" s="50"/>
      <c r="K45" s="48"/>
      <c r="L45" s="48"/>
      <c r="M45" s="51"/>
    </row>
    <row r="46" spans="1:13" x14ac:dyDescent="0.25">
      <c r="C46" s="52"/>
      <c r="D46" s="53"/>
      <c r="E46" s="53"/>
      <c r="F46" s="53"/>
      <c r="L46" s="54" t="s">
        <v>55</v>
      </c>
    </row>
    <row r="47" spans="1:13" ht="21" customHeight="1" x14ac:dyDescent="0.25">
      <c r="B47" s="55"/>
    </row>
    <row r="48" spans="1:13" ht="21" customHeight="1" x14ac:dyDescent="0.25">
      <c r="B48" s="55"/>
    </row>
    <row r="49" spans="2:2" ht="21" customHeight="1" x14ac:dyDescent="0.25">
      <c r="B49" s="55"/>
    </row>
    <row r="50" spans="2:2" ht="21" customHeight="1" x14ac:dyDescent="0.25">
      <c r="B50" s="56"/>
    </row>
    <row r="51" spans="2:2" x14ac:dyDescent="0.25">
      <c r="B51" s="56"/>
    </row>
  </sheetData>
  <pageMargins left="0.11811023622047245" right="0.19685039370078741" top="0.11811023622047245" bottom="0.23622047244094491" header="0.11811023622047245" footer="0.15748031496062992"/>
  <pageSetup paperSize="9" scale="9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22" workbookViewId="0">
      <selection activeCell="L9" sqref="L9"/>
    </sheetView>
  </sheetViews>
  <sheetFormatPr defaultRowHeight="15" x14ac:dyDescent="0.25"/>
  <cols>
    <col min="1" max="1" width="5" customWidth="1"/>
    <col min="2" max="2" width="32.28515625" customWidth="1"/>
    <col min="3" max="3" width="6.7109375" customWidth="1"/>
    <col min="4" max="4" width="11" bestFit="1" customWidth="1"/>
    <col min="5" max="5" width="13" customWidth="1"/>
    <col min="6" max="6" width="11.5703125" customWidth="1"/>
    <col min="7" max="7" width="2.5703125" customWidth="1"/>
    <col min="8" max="8" width="5.42578125" customWidth="1"/>
    <col min="9" max="9" width="32.140625" customWidth="1"/>
    <col min="10" max="10" width="6.140625" customWidth="1"/>
    <col min="11" max="11" width="11.5703125" customWidth="1"/>
    <col min="12" max="12" width="13.5703125" customWidth="1"/>
    <col min="13" max="13" width="11.7109375" customWidth="1"/>
    <col min="14" max="14" width="5.42578125" customWidth="1"/>
    <col min="15" max="15" width="24.28515625" customWidth="1"/>
    <col min="16" max="16" width="6.140625" customWidth="1"/>
    <col min="17" max="17" width="10.42578125" customWidth="1"/>
    <col min="18" max="18" width="10.7109375" customWidth="1"/>
    <col min="19" max="19" width="13.85546875" customWidth="1"/>
    <col min="257" max="257" width="5" customWidth="1"/>
    <col min="258" max="258" width="32.28515625" customWidth="1"/>
    <col min="259" max="259" width="6.7109375" customWidth="1"/>
    <col min="260" max="260" width="11" bestFit="1" customWidth="1"/>
    <col min="261" max="261" width="13" customWidth="1"/>
    <col min="262" max="262" width="11.5703125" customWidth="1"/>
    <col min="263" max="263" width="2.5703125" customWidth="1"/>
    <col min="264" max="264" width="5.42578125" customWidth="1"/>
    <col min="265" max="265" width="32.140625" customWidth="1"/>
    <col min="266" max="266" width="6.140625" customWidth="1"/>
    <col min="267" max="267" width="11.5703125" customWidth="1"/>
    <col min="268" max="268" width="13.5703125" customWidth="1"/>
    <col min="269" max="269" width="11.7109375" customWidth="1"/>
    <col min="270" max="270" width="5.42578125" customWidth="1"/>
    <col min="271" max="271" width="24.28515625" customWidth="1"/>
    <col min="272" max="272" width="6.140625" customWidth="1"/>
    <col min="273" max="273" width="10.42578125" customWidth="1"/>
    <col min="274" max="274" width="10.7109375" customWidth="1"/>
    <col min="275" max="275" width="13.85546875" customWidth="1"/>
    <col min="513" max="513" width="5" customWidth="1"/>
    <col min="514" max="514" width="32.28515625" customWidth="1"/>
    <col min="515" max="515" width="6.7109375" customWidth="1"/>
    <col min="516" max="516" width="11" bestFit="1" customWidth="1"/>
    <col min="517" max="517" width="13" customWidth="1"/>
    <col min="518" max="518" width="11.5703125" customWidth="1"/>
    <col min="519" max="519" width="2.5703125" customWidth="1"/>
    <col min="520" max="520" width="5.42578125" customWidth="1"/>
    <col min="521" max="521" width="32.140625" customWidth="1"/>
    <col min="522" max="522" width="6.140625" customWidth="1"/>
    <col min="523" max="523" width="11.5703125" customWidth="1"/>
    <col min="524" max="524" width="13.5703125" customWidth="1"/>
    <col min="525" max="525" width="11.7109375" customWidth="1"/>
    <col min="526" max="526" width="5.42578125" customWidth="1"/>
    <col min="527" max="527" width="24.28515625" customWidth="1"/>
    <col min="528" max="528" width="6.140625" customWidth="1"/>
    <col min="529" max="529" width="10.42578125" customWidth="1"/>
    <col min="530" max="530" width="10.7109375" customWidth="1"/>
    <col min="531" max="531" width="13.85546875" customWidth="1"/>
    <col min="769" max="769" width="5" customWidth="1"/>
    <col min="770" max="770" width="32.28515625" customWidth="1"/>
    <col min="771" max="771" width="6.7109375" customWidth="1"/>
    <col min="772" max="772" width="11" bestFit="1" customWidth="1"/>
    <col min="773" max="773" width="13" customWidth="1"/>
    <col min="774" max="774" width="11.5703125" customWidth="1"/>
    <col min="775" max="775" width="2.5703125" customWidth="1"/>
    <col min="776" max="776" width="5.42578125" customWidth="1"/>
    <col min="777" max="777" width="32.140625" customWidth="1"/>
    <col min="778" max="778" width="6.140625" customWidth="1"/>
    <col min="779" max="779" width="11.5703125" customWidth="1"/>
    <col min="780" max="780" width="13.5703125" customWidth="1"/>
    <col min="781" max="781" width="11.7109375" customWidth="1"/>
    <col min="782" max="782" width="5.42578125" customWidth="1"/>
    <col min="783" max="783" width="24.28515625" customWidth="1"/>
    <col min="784" max="784" width="6.140625" customWidth="1"/>
    <col min="785" max="785" width="10.42578125" customWidth="1"/>
    <col min="786" max="786" width="10.7109375" customWidth="1"/>
    <col min="787" max="787" width="13.85546875" customWidth="1"/>
    <col min="1025" max="1025" width="5" customWidth="1"/>
    <col min="1026" max="1026" width="32.28515625" customWidth="1"/>
    <col min="1027" max="1027" width="6.7109375" customWidth="1"/>
    <col min="1028" max="1028" width="11" bestFit="1" customWidth="1"/>
    <col min="1029" max="1029" width="13" customWidth="1"/>
    <col min="1030" max="1030" width="11.5703125" customWidth="1"/>
    <col min="1031" max="1031" width="2.5703125" customWidth="1"/>
    <col min="1032" max="1032" width="5.42578125" customWidth="1"/>
    <col min="1033" max="1033" width="32.140625" customWidth="1"/>
    <col min="1034" max="1034" width="6.140625" customWidth="1"/>
    <col min="1035" max="1035" width="11.5703125" customWidth="1"/>
    <col min="1036" max="1036" width="13.5703125" customWidth="1"/>
    <col min="1037" max="1037" width="11.7109375" customWidth="1"/>
    <col min="1038" max="1038" width="5.42578125" customWidth="1"/>
    <col min="1039" max="1039" width="24.28515625" customWidth="1"/>
    <col min="1040" max="1040" width="6.140625" customWidth="1"/>
    <col min="1041" max="1041" width="10.42578125" customWidth="1"/>
    <col min="1042" max="1042" width="10.7109375" customWidth="1"/>
    <col min="1043" max="1043" width="13.85546875" customWidth="1"/>
    <col min="1281" max="1281" width="5" customWidth="1"/>
    <col min="1282" max="1282" width="32.28515625" customWidth="1"/>
    <col min="1283" max="1283" width="6.7109375" customWidth="1"/>
    <col min="1284" max="1284" width="11" bestFit="1" customWidth="1"/>
    <col min="1285" max="1285" width="13" customWidth="1"/>
    <col min="1286" max="1286" width="11.5703125" customWidth="1"/>
    <col min="1287" max="1287" width="2.5703125" customWidth="1"/>
    <col min="1288" max="1288" width="5.42578125" customWidth="1"/>
    <col min="1289" max="1289" width="32.140625" customWidth="1"/>
    <col min="1290" max="1290" width="6.140625" customWidth="1"/>
    <col min="1291" max="1291" width="11.5703125" customWidth="1"/>
    <col min="1292" max="1292" width="13.5703125" customWidth="1"/>
    <col min="1293" max="1293" width="11.7109375" customWidth="1"/>
    <col min="1294" max="1294" width="5.42578125" customWidth="1"/>
    <col min="1295" max="1295" width="24.28515625" customWidth="1"/>
    <col min="1296" max="1296" width="6.140625" customWidth="1"/>
    <col min="1297" max="1297" width="10.42578125" customWidth="1"/>
    <col min="1298" max="1298" width="10.7109375" customWidth="1"/>
    <col min="1299" max="1299" width="13.85546875" customWidth="1"/>
    <col min="1537" max="1537" width="5" customWidth="1"/>
    <col min="1538" max="1538" width="32.28515625" customWidth="1"/>
    <col min="1539" max="1539" width="6.7109375" customWidth="1"/>
    <col min="1540" max="1540" width="11" bestFit="1" customWidth="1"/>
    <col min="1541" max="1541" width="13" customWidth="1"/>
    <col min="1542" max="1542" width="11.5703125" customWidth="1"/>
    <col min="1543" max="1543" width="2.5703125" customWidth="1"/>
    <col min="1544" max="1544" width="5.42578125" customWidth="1"/>
    <col min="1545" max="1545" width="32.140625" customWidth="1"/>
    <col min="1546" max="1546" width="6.140625" customWidth="1"/>
    <col min="1547" max="1547" width="11.5703125" customWidth="1"/>
    <col min="1548" max="1548" width="13.5703125" customWidth="1"/>
    <col min="1549" max="1549" width="11.7109375" customWidth="1"/>
    <col min="1550" max="1550" width="5.42578125" customWidth="1"/>
    <col min="1551" max="1551" width="24.28515625" customWidth="1"/>
    <col min="1552" max="1552" width="6.140625" customWidth="1"/>
    <col min="1553" max="1553" width="10.42578125" customWidth="1"/>
    <col min="1554" max="1554" width="10.7109375" customWidth="1"/>
    <col min="1555" max="1555" width="13.85546875" customWidth="1"/>
    <col min="1793" max="1793" width="5" customWidth="1"/>
    <col min="1794" max="1794" width="32.28515625" customWidth="1"/>
    <col min="1795" max="1795" width="6.7109375" customWidth="1"/>
    <col min="1796" max="1796" width="11" bestFit="1" customWidth="1"/>
    <col min="1797" max="1797" width="13" customWidth="1"/>
    <col min="1798" max="1798" width="11.5703125" customWidth="1"/>
    <col min="1799" max="1799" width="2.5703125" customWidth="1"/>
    <col min="1800" max="1800" width="5.42578125" customWidth="1"/>
    <col min="1801" max="1801" width="32.140625" customWidth="1"/>
    <col min="1802" max="1802" width="6.140625" customWidth="1"/>
    <col min="1803" max="1803" width="11.5703125" customWidth="1"/>
    <col min="1804" max="1804" width="13.5703125" customWidth="1"/>
    <col min="1805" max="1805" width="11.7109375" customWidth="1"/>
    <col min="1806" max="1806" width="5.42578125" customWidth="1"/>
    <col min="1807" max="1807" width="24.28515625" customWidth="1"/>
    <col min="1808" max="1808" width="6.140625" customWidth="1"/>
    <col min="1809" max="1809" width="10.42578125" customWidth="1"/>
    <col min="1810" max="1810" width="10.7109375" customWidth="1"/>
    <col min="1811" max="1811" width="13.85546875" customWidth="1"/>
    <col min="2049" max="2049" width="5" customWidth="1"/>
    <col min="2050" max="2050" width="32.28515625" customWidth="1"/>
    <col min="2051" max="2051" width="6.7109375" customWidth="1"/>
    <col min="2052" max="2052" width="11" bestFit="1" customWidth="1"/>
    <col min="2053" max="2053" width="13" customWidth="1"/>
    <col min="2054" max="2054" width="11.5703125" customWidth="1"/>
    <col min="2055" max="2055" width="2.5703125" customWidth="1"/>
    <col min="2056" max="2056" width="5.42578125" customWidth="1"/>
    <col min="2057" max="2057" width="32.140625" customWidth="1"/>
    <col min="2058" max="2058" width="6.140625" customWidth="1"/>
    <col min="2059" max="2059" width="11.5703125" customWidth="1"/>
    <col min="2060" max="2060" width="13.5703125" customWidth="1"/>
    <col min="2061" max="2061" width="11.7109375" customWidth="1"/>
    <col min="2062" max="2062" width="5.42578125" customWidth="1"/>
    <col min="2063" max="2063" width="24.28515625" customWidth="1"/>
    <col min="2064" max="2064" width="6.140625" customWidth="1"/>
    <col min="2065" max="2065" width="10.42578125" customWidth="1"/>
    <col min="2066" max="2066" width="10.7109375" customWidth="1"/>
    <col min="2067" max="2067" width="13.85546875" customWidth="1"/>
    <col min="2305" max="2305" width="5" customWidth="1"/>
    <col min="2306" max="2306" width="32.28515625" customWidth="1"/>
    <col min="2307" max="2307" width="6.7109375" customWidth="1"/>
    <col min="2308" max="2308" width="11" bestFit="1" customWidth="1"/>
    <col min="2309" max="2309" width="13" customWidth="1"/>
    <col min="2310" max="2310" width="11.5703125" customWidth="1"/>
    <col min="2311" max="2311" width="2.5703125" customWidth="1"/>
    <col min="2312" max="2312" width="5.42578125" customWidth="1"/>
    <col min="2313" max="2313" width="32.140625" customWidth="1"/>
    <col min="2314" max="2314" width="6.140625" customWidth="1"/>
    <col min="2315" max="2315" width="11.5703125" customWidth="1"/>
    <col min="2316" max="2316" width="13.5703125" customWidth="1"/>
    <col min="2317" max="2317" width="11.7109375" customWidth="1"/>
    <col min="2318" max="2318" width="5.42578125" customWidth="1"/>
    <col min="2319" max="2319" width="24.28515625" customWidth="1"/>
    <col min="2320" max="2320" width="6.140625" customWidth="1"/>
    <col min="2321" max="2321" width="10.42578125" customWidth="1"/>
    <col min="2322" max="2322" width="10.7109375" customWidth="1"/>
    <col min="2323" max="2323" width="13.85546875" customWidth="1"/>
    <col min="2561" max="2561" width="5" customWidth="1"/>
    <col min="2562" max="2562" width="32.28515625" customWidth="1"/>
    <col min="2563" max="2563" width="6.7109375" customWidth="1"/>
    <col min="2564" max="2564" width="11" bestFit="1" customWidth="1"/>
    <col min="2565" max="2565" width="13" customWidth="1"/>
    <col min="2566" max="2566" width="11.5703125" customWidth="1"/>
    <col min="2567" max="2567" width="2.5703125" customWidth="1"/>
    <col min="2568" max="2568" width="5.42578125" customWidth="1"/>
    <col min="2569" max="2569" width="32.140625" customWidth="1"/>
    <col min="2570" max="2570" width="6.140625" customWidth="1"/>
    <col min="2571" max="2571" width="11.5703125" customWidth="1"/>
    <col min="2572" max="2572" width="13.5703125" customWidth="1"/>
    <col min="2573" max="2573" width="11.7109375" customWidth="1"/>
    <col min="2574" max="2574" width="5.42578125" customWidth="1"/>
    <col min="2575" max="2575" width="24.28515625" customWidth="1"/>
    <col min="2576" max="2576" width="6.140625" customWidth="1"/>
    <col min="2577" max="2577" width="10.42578125" customWidth="1"/>
    <col min="2578" max="2578" width="10.7109375" customWidth="1"/>
    <col min="2579" max="2579" width="13.85546875" customWidth="1"/>
    <col min="2817" max="2817" width="5" customWidth="1"/>
    <col min="2818" max="2818" width="32.28515625" customWidth="1"/>
    <col min="2819" max="2819" width="6.7109375" customWidth="1"/>
    <col min="2820" max="2820" width="11" bestFit="1" customWidth="1"/>
    <col min="2821" max="2821" width="13" customWidth="1"/>
    <col min="2822" max="2822" width="11.5703125" customWidth="1"/>
    <col min="2823" max="2823" width="2.5703125" customWidth="1"/>
    <col min="2824" max="2824" width="5.42578125" customWidth="1"/>
    <col min="2825" max="2825" width="32.140625" customWidth="1"/>
    <col min="2826" max="2826" width="6.140625" customWidth="1"/>
    <col min="2827" max="2827" width="11.5703125" customWidth="1"/>
    <col min="2828" max="2828" width="13.5703125" customWidth="1"/>
    <col min="2829" max="2829" width="11.7109375" customWidth="1"/>
    <col min="2830" max="2830" width="5.42578125" customWidth="1"/>
    <col min="2831" max="2831" width="24.28515625" customWidth="1"/>
    <col min="2832" max="2832" width="6.140625" customWidth="1"/>
    <col min="2833" max="2833" width="10.42578125" customWidth="1"/>
    <col min="2834" max="2834" width="10.7109375" customWidth="1"/>
    <col min="2835" max="2835" width="13.85546875" customWidth="1"/>
    <col min="3073" max="3073" width="5" customWidth="1"/>
    <col min="3074" max="3074" width="32.28515625" customWidth="1"/>
    <col min="3075" max="3075" width="6.7109375" customWidth="1"/>
    <col min="3076" max="3076" width="11" bestFit="1" customWidth="1"/>
    <col min="3077" max="3077" width="13" customWidth="1"/>
    <col min="3078" max="3078" width="11.5703125" customWidth="1"/>
    <col min="3079" max="3079" width="2.5703125" customWidth="1"/>
    <col min="3080" max="3080" width="5.42578125" customWidth="1"/>
    <col min="3081" max="3081" width="32.140625" customWidth="1"/>
    <col min="3082" max="3082" width="6.140625" customWidth="1"/>
    <col min="3083" max="3083" width="11.5703125" customWidth="1"/>
    <col min="3084" max="3084" width="13.5703125" customWidth="1"/>
    <col min="3085" max="3085" width="11.7109375" customWidth="1"/>
    <col min="3086" max="3086" width="5.42578125" customWidth="1"/>
    <col min="3087" max="3087" width="24.28515625" customWidth="1"/>
    <col min="3088" max="3088" width="6.140625" customWidth="1"/>
    <col min="3089" max="3089" width="10.42578125" customWidth="1"/>
    <col min="3090" max="3090" width="10.7109375" customWidth="1"/>
    <col min="3091" max="3091" width="13.85546875" customWidth="1"/>
    <col min="3329" max="3329" width="5" customWidth="1"/>
    <col min="3330" max="3330" width="32.28515625" customWidth="1"/>
    <col min="3331" max="3331" width="6.7109375" customWidth="1"/>
    <col min="3332" max="3332" width="11" bestFit="1" customWidth="1"/>
    <col min="3333" max="3333" width="13" customWidth="1"/>
    <col min="3334" max="3334" width="11.5703125" customWidth="1"/>
    <col min="3335" max="3335" width="2.5703125" customWidth="1"/>
    <col min="3336" max="3336" width="5.42578125" customWidth="1"/>
    <col min="3337" max="3337" width="32.140625" customWidth="1"/>
    <col min="3338" max="3338" width="6.140625" customWidth="1"/>
    <col min="3339" max="3339" width="11.5703125" customWidth="1"/>
    <col min="3340" max="3340" width="13.5703125" customWidth="1"/>
    <col min="3341" max="3341" width="11.7109375" customWidth="1"/>
    <col min="3342" max="3342" width="5.42578125" customWidth="1"/>
    <col min="3343" max="3343" width="24.28515625" customWidth="1"/>
    <col min="3344" max="3344" width="6.140625" customWidth="1"/>
    <col min="3345" max="3345" width="10.42578125" customWidth="1"/>
    <col min="3346" max="3346" width="10.7109375" customWidth="1"/>
    <col min="3347" max="3347" width="13.85546875" customWidth="1"/>
    <col min="3585" max="3585" width="5" customWidth="1"/>
    <col min="3586" max="3586" width="32.28515625" customWidth="1"/>
    <col min="3587" max="3587" width="6.7109375" customWidth="1"/>
    <col min="3588" max="3588" width="11" bestFit="1" customWidth="1"/>
    <col min="3589" max="3589" width="13" customWidth="1"/>
    <col min="3590" max="3590" width="11.5703125" customWidth="1"/>
    <col min="3591" max="3591" width="2.5703125" customWidth="1"/>
    <col min="3592" max="3592" width="5.42578125" customWidth="1"/>
    <col min="3593" max="3593" width="32.140625" customWidth="1"/>
    <col min="3594" max="3594" width="6.140625" customWidth="1"/>
    <col min="3595" max="3595" width="11.5703125" customWidth="1"/>
    <col min="3596" max="3596" width="13.5703125" customWidth="1"/>
    <col min="3597" max="3597" width="11.7109375" customWidth="1"/>
    <col min="3598" max="3598" width="5.42578125" customWidth="1"/>
    <col min="3599" max="3599" width="24.28515625" customWidth="1"/>
    <col min="3600" max="3600" width="6.140625" customWidth="1"/>
    <col min="3601" max="3601" width="10.42578125" customWidth="1"/>
    <col min="3602" max="3602" width="10.7109375" customWidth="1"/>
    <col min="3603" max="3603" width="13.85546875" customWidth="1"/>
    <col min="3841" max="3841" width="5" customWidth="1"/>
    <col min="3842" max="3842" width="32.28515625" customWidth="1"/>
    <col min="3843" max="3843" width="6.7109375" customWidth="1"/>
    <col min="3844" max="3844" width="11" bestFit="1" customWidth="1"/>
    <col min="3845" max="3845" width="13" customWidth="1"/>
    <col min="3846" max="3846" width="11.5703125" customWidth="1"/>
    <col min="3847" max="3847" width="2.5703125" customWidth="1"/>
    <col min="3848" max="3848" width="5.42578125" customWidth="1"/>
    <col min="3849" max="3849" width="32.140625" customWidth="1"/>
    <col min="3850" max="3850" width="6.140625" customWidth="1"/>
    <col min="3851" max="3851" width="11.5703125" customWidth="1"/>
    <col min="3852" max="3852" width="13.5703125" customWidth="1"/>
    <col min="3853" max="3853" width="11.7109375" customWidth="1"/>
    <col min="3854" max="3854" width="5.42578125" customWidth="1"/>
    <col min="3855" max="3855" width="24.28515625" customWidth="1"/>
    <col min="3856" max="3856" width="6.140625" customWidth="1"/>
    <col min="3857" max="3857" width="10.42578125" customWidth="1"/>
    <col min="3858" max="3858" width="10.7109375" customWidth="1"/>
    <col min="3859" max="3859" width="13.85546875" customWidth="1"/>
    <col min="4097" max="4097" width="5" customWidth="1"/>
    <col min="4098" max="4098" width="32.28515625" customWidth="1"/>
    <col min="4099" max="4099" width="6.7109375" customWidth="1"/>
    <col min="4100" max="4100" width="11" bestFit="1" customWidth="1"/>
    <col min="4101" max="4101" width="13" customWidth="1"/>
    <col min="4102" max="4102" width="11.5703125" customWidth="1"/>
    <col min="4103" max="4103" width="2.5703125" customWidth="1"/>
    <col min="4104" max="4104" width="5.42578125" customWidth="1"/>
    <col min="4105" max="4105" width="32.140625" customWidth="1"/>
    <col min="4106" max="4106" width="6.140625" customWidth="1"/>
    <col min="4107" max="4107" width="11.5703125" customWidth="1"/>
    <col min="4108" max="4108" width="13.5703125" customWidth="1"/>
    <col min="4109" max="4109" width="11.7109375" customWidth="1"/>
    <col min="4110" max="4110" width="5.42578125" customWidth="1"/>
    <col min="4111" max="4111" width="24.28515625" customWidth="1"/>
    <col min="4112" max="4112" width="6.140625" customWidth="1"/>
    <col min="4113" max="4113" width="10.42578125" customWidth="1"/>
    <col min="4114" max="4114" width="10.7109375" customWidth="1"/>
    <col min="4115" max="4115" width="13.85546875" customWidth="1"/>
    <col min="4353" max="4353" width="5" customWidth="1"/>
    <col min="4354" max="4354" width="32.28515625" customWidth="1"/>
    <col min="4355" max="4355" width="6.7109375" customWidth="1"/>
    <col min="4356" max="4356" width="11" bestFit="1" customWidth="1"/>
    <col min="4357" max="4357" width="13" customWidth="1"/>
    <col min="4358" max="4358" width="11.5703125" customWidth="1"/>
    <col min="4359" max="4359" width="2.5703125" customWidth="1"/>
    <col min="4360" max="4360" width="5.42578125" customWidth="1"/>
    <col min="4361" max="4361" width="32.140625" customWidth="1"/>
    <col min="4362" max="4362" width="6.140625" customWidth="1"/>
    <col min="4363" max="4363" width="11.5703125" customWidth="1"/>
    <col min="4364" max="4364" width="13.5703125" customWidth="1"/>
    <col min="4365" max="4365" width="11.7109375" customWidth="1"/>
    <col min="4366" max="4366" width="5.42578125" customWidth="1"/>
    <col min="4367" max="4367" width="24.28515625" customWidth="1"/>
    <col min="4368" max="4368" width="6.140625" customWidth="1"/>
    <col min="4369" max="4369" width="10.42578125" customWidth="1"/>
    <col min="4370" max="4370" width="10.7109375" customWidth="1"/>
    <col min="4371" max="4371" width="13.85546875" customWidth="1"/>
    <col min="4609" max="4609" width="5" customWidth="1"/>
    <col min="4610" max="4610" width="32.28515625" customWidth="1"/>
    <col min="4611" max="4611" width="6.7109375" customWidth="1"/>
    <col min="4612" max="4612" width="11" bestFit="1" customWidth="1"/>
    <col min="4613" max="4613" width="13" customWidth="1"/>
    <col min="4614" max="4614" width="11.5703125" customWidth="1"/>
    <col min="4615" max="4615" width="2.5703125" customWidth="1"/>
    <col min="4616" max="4616" width="5.42578125" customWidth="1"/>
    <col min="4617" max="4617" width="32.140625" customWidth="1"/>
    <col min="4618" max="4618" width="6.140625" customWidth="1"/>
    <col min="4619" max="4619" width="11.5703125" customWidth="1"/>
    <col min="4620" max="4620" width="13.5703125" customWidth="1"/>
    <col min="4621" max="4621" width="11.7109375" customWidth="1"/>
    <col min="4622" max="4622" width="5.42578125" customWidth="1"/>
    <col min="4623" max="4623" width="24.28515625" customWidth="1"/>
    <col min="4624" max="4624" width="6.140625" customWidth="1"/>
    <col min="4625" max="4625" width="10.42578125" customWidth="1"/>
    <col min="4626" max="4626" width="10.7109375" customWidth="1"/>
    <col min="4627" max="4627" width="13.85546875" customWidth="1"/>
    <col min="4865" max="4865" width="5" customWidth="1"/>
    <col min="4866" max="4866" width="32.28515625" customWidth="1"/>
    <col min="4867" max="4867" width="6.7109375" customWidth="1"/>
    <col min="4868" max="4868" width="11" bestFit="1" customWidth="1"/>
    <col min="4869" max="4869" width="13" customWidth="1"/>
    <col min="4870" max="4870" width="11.5703125" customWidth="1"/>
    <col min="4871" max="4871" width="2.5703125" customWidth="1"/>
    <col min="4872" max="4872" width="5.42578125" customWidth="1"/>
    <col min="4873" max="4873" width="32.140625" customWidth="1"/>
    <col min="4874" max="4874" width="6.140625" customWidth="1"/>
    <col min="4875" max="4875" width="11.5703125" customWidth="1"/>
    <col min="4876" max="4876" width="13.5703125" customWidth="1"/>
    <col min="4877" max="4877" width="11.7109375" customWidth="1"/>
    <col min="4878" max="4878" width="5.42578125" customWidth="1"/>
    <col min="4879" max="4879" width="24.28515625" customWidth="1"/>
    <col min="4880" max="4880" width="6.140625" customWidth="1"/>
    <col min="4881" max="4881" width="10.42578125" customWidth="1"/>
    <col min="4882" max="4882" width="10.7109375" customWidth="1"/>
    <col min="4883" max="4883" width="13.85546875" customWidth="1"/>
    <col min="5121" max="5121" width="5" customWidth="1"/>
    <col min="5122" max="5122" width="32.28515625" customWidth="1"/>
    <col min="5123" max="5123" width="6.7109375" customWidth="1"/>
    <col min="5124" max="5124" width="11" bestFit="1" customWidth="1"/>
    <col min="5125" max="5125" width="13" customWidth="1"/>
    <col min="5126" max="5126" width="11.5703125" customWidth="1"/>
    <col min="5127" max="5127" width="2.5703125" customWidth="1"/>
    <col min="5128" max="5128" width="5.42578125" customWidth="1"/>
    <col min="5129" max="5129" width="32.140625" customWidth="1"/>
    <col min="5130" max="5130" width="6.140625" customWidth="1"/>
    <col min="5131" max="5131" width="11.5703125" customWidth="1"/>
    <col min="5132" max="5132" width="13.5703125" customWidth="1"/>
    <col min="5133" max="5133" width="11.7109375" customWidth="1"/>
    <col min="5134" max="5134" width="5.42578125" customWidth="1"/>
    <col min="5135" max="5135" width="24.28515625" customWidth="1"/>
    <col min="5136" max="5136" width="6.140625" customWidth="1"/>
    <col min="5137" max="5137" width="10.42578125" customWidth="1"/>
    <col min="5138" max="5138" width="10.7109375" customWidth="1"/>
    <col min="5139" max="5139" width="13.85546875" customWidth="1"/>
    <col min="5377" max="5377" width="5" customWidth="1"/>
    <col min="5378" max="5378" width="32.28515625" customWidth="1"/>
    <col min="5379" max="5379" width="6.7109375" customWidth="1"/>
    <col min="5380" max="5380" width="11" bestFit="1" customWidth="1"/>
    <col min="5381" max="5381" width="13" customWidth="1"/>
    <col min="5382" max="5382" width="11.5703125" customWidth="1"/>
    <col min="5383" max="5383" width="2.5703125" customWidth="1"/>
    <col min="5384" max="5384" width="5.42578125" customWidth="1"/>
    <col min="5385" max="5385" width="32.140625" customWidth="1"/>
    <col min="5386" max="5386" width="6.140625" customWidth="1"/>
    <col min="5387" max="5387" width="11.5703125" customWidth="1"/>
    <col min="5388" max="5388" width="13.5703125" customWidth="1"/>
    <col min="5389" max="5389" width="11.7109375" customWidth="1"/>
    <col min="5390" max="5390" width="5.42578125" customWidth="1"/>
    <col min="5391" max="5391" width="24.28515625" customWidth="1"/>
    <col min="5392" max="5392" width="6.140625" customWidth="1"/>
    <col min="5393" max="5393" width="10.42578125" customWidth="1"/>
    <col min="5394" max="5394" width="10.7109375" customWidth="1"/>
    <col min="5395" max="5395" width="13.85546875" customWidth="1"/>
    <col min="5633" max="5633" width="5" customWidth="1"/>
    <col min="5634" max="5634" width="32.28515625" customWidth="1"/>
    <col min="5635" max="5635" width="6.7109375" customWidth="1"/>
    <col min="5636" max="5636" width="11" bestFit="1" customWidth="1"/>
    <col min="5637" max="5637" width="13" customWidth="1"/>
    <col min="5638" max="5638" width="11.5703125" customWidth="1"/>
    <col min="5639" max="5639" width="2.5703125" customWidth="1"/>
    <col min="5640" max="5640" width="5.42578125" customWidth="1"/>
    <col min="5641" max="5641" width="32.140625" customWidth="1"/>
    <col min="5642" max="5642" width="6.140625" customWidth="1"/>
    <col min="5643" max="5643" width="11.5703125" customWidth="1"/>
    <col min="5644" max="5644" width="13.5703125" customWidth="1"/>
    <col min="5645" max="5645" width="11.7109375" customWidth="1"/>
    <col min="5646" max="5646" width="5.42578125" customWidth="1"/>
    <col min="5647" max="5647" width="24.28515625" customWidth="1"/>
    <col min="5648" max="5648" width="6.140625" customWidth="1"/>
    <col min="5649" max="5649" width="10.42578125" customWidth="1"/>
    <col min="5650" max="5650" width="10.7109375" customWidth="1"/>
    <col min="5651" max="5651" width="13.85546875" customWidth="1"/>
    <col min="5889" max="5889" width="5" customWidth="1"/>
    <col min="5890" max="5890" width="32.28515625" customWidth="1"/>
    <col min="5891" max="5891" width="6.7109375" customWidth="1"/>
    <col min="5892" max="5892" width="11" bestFit="1" customWidth="1"/>
    <col min="5893" max="5893" width="13" customWidth="1"/>
    <col min="5894" max="5894" width="11.5703125" customWidth="1"/>
    <col min="5895" max="5895" width="2.5703125" customWidth="1"/>
    <col min="5896" max="5896" width="5.42578125" customWidth="1"/>
    <col min="5897" max="5897" width="32.140625" customWidth="1"/>
    <col min="5898" max="5898" width="6.140625" customWidth="1"/>
    <col min="5899" max="5899" width="11.5703125" customWidth="1"/>
    <col min="5900" max="5900" width="13.5703125" customWidth="1"/>
    <col min="5901" max="5901" width="11.7109375" customWidth="1"/>
    <col min="5902" max="5902" width="5.42578125" customWidth="1"/>
    <col min="5903" max="5903" width="24.28515625" customWidth="1"/>
    <col min="5904" max="5904" width="6.140625" customWidth="1"/>
    <col min="5905" max="5905" width="10.42578125" customWidth="1"/>
    <col min="5906" max="5906" width="10.7109375" customWidth="1"/>
    <col min="5907" max="5907" width="13.85546875" customWidth="1"/>
    <col min="6145" max="6145" width="5" customWidth="1"/>
    <col min="6146" max="6146" width="32.28515625" customWidth="1"/>
    <col min="6147" max="6147" width="6.7109375" customWidth="1"/>
    <col min="6148" max="6148" width="11" bestFit="1" customWidth="1"/>
    <col min="6149" max="6149" width="13" customWidth="1"/>
    <col min="6150" max="6150" width="11.5703125" customWidth="1"/>
    <col min="6151" max="6151" width="2.5703125" customWidth="1"/>
    <col min="6152" max="6152" width="5.42578125" customWidth="1"/>
    <col min="6153" max="6153" width="32.140625" customWidth="1"/>
    <col min="6154" max="6154" width="6.140625" customWidth="1"/>
    <col min="6155" max="6155" width="11.5703125" customWidth="1"/>
    <col min="6156" max="6156" width="13.5703125" customWidth="1"/>
    <col min="6157" max="6157" width="11.7109375" customWidth="1"/>
    <col min="6158" max="6158" width="5.42578125" customWidth="1"/>
    <col min="6159" max="6159" width="24.28515625" customWidth="1"/>
    <col min="6160" max="6160" width="6.140625" customWidth="1"/>
    <col min="6161" max="6161" width="10.42578125" customWidth="1"/>
    <col min="6162" max="6162" width="10.7109375" customWidth="1"/>
    <col min="6163" max="6163" width="13.85546875" customWidth="1"/>
    <col min="6401" max="6401" width="5" customWidth="1"/>
    <col min="6402" max="6402" width="32.28515625" customWidth="1"/>
    <col min="6403" max="6403" width="6.7109375" customWidth="1"/>
    <col min="6404" max="6404" width="11" bestFit="1" customWidth="1"/>
    <col min="6405" max="6405" width="13" customWidth="1"/>
    <col min="6406" max="6406" width="11.5703125" customWidth="1"/>
    <col min="6407" max="6407" width="2.5703125" customWidth="1"/>
    <col min="6408" max="6408" width="5.42578125" customWidth="1"/>
    <col min="6409" max="6409" width="32.140625" customWidth="1"/>
    <col min="6410" max="6410" width="6.140625" customWidth="1"/>
    <col min="6411" max="6411" width="11.5703125" customWidth="1"/>
    <col min="6412" max="6412" width="13.5703125" customWidth="1"/>
    <col min="6413" max="6413" width="11.7109375" customWidth="1"/>
    <col min="6414" max="6414" width="5.42578125" customWidth="1"/>
    <col min="6415" max="6415" width="24.28515625" customWidth="1"/>
    <col min="6416" max="6416" width="6.140625" customWidth="1"/>
    <col min="6417" max="6417" width="10.42578125" customWidth="1"/>
    <col min="6418" max="6418" width="10.7109375" customWidth="1"/>
    <col min="6419" max="6419" width="13.85546875" customWidth="1"/>
    <col min="6657" max="6657" width="5" customWidth="1"/>
    <col min="6658" max="6658" width="32.28515625" customWidth="1"/>
    <col min="6659" max="6659" width="6.7109375" customWidth="1"/>
    <col min="6660" max="6660" width="11" bestFit="1" customWidth="1"/>
    <col min="6661" max="6661" width="13" customWidth="1"/>
    <col min="6662" max="6662" width="11.5703125" customWidth="1"/>
    <col min="6663" max="6663" width="2.5703125" customWidth="1"/>
    <col min="6664" max="6664" width="5.42578125" customWidth="1"/>
    <col min="6665" max="6665" width="32.140625" customWidth="1"/>
    <col min="6666" max="6666" width="6.140625" customWidth="1"/>
    <col min="6667" max="6667" width="11.5703125" customWidth="1"/>
    <col min="6668" max="6668" width="13.5703125" customWidth="1"/>
    <col min="6669" max="6669" width="11.7109375" customWidth="1"/>
    <col min="6670" max="6670" width="5.42578125" customWidth="1"/>
    <col min="6671" max="6671" width="24.28515625" customWidth="1"/>
    <col min="6672" max="6672" width="6.140625" customWidth="1"/>
    <col min="6673" max="6673" width="10.42578125" customWidth="1"/>
    <col min="6674" max="6674" width="10.7109375" customWidth="1"/>
    <col min="6675" max="6675" width="13.85546875" customWidth="1"/>
    <col min="6913" max="6913" width="5" customWidth="1"/>
    <col min="6914" max="6914" width="32.28515625" customWidth="1"/>
    <col min="6915" max="6915" width="6.7109375" customWidth="1"/>
    <col min="6916" max="6916" width="11" bestFit="1" customWidth="1"/>
    <col min="6917" max="6917" width="13" customWidth="1"/>
    <col min="6918" max="6918" width="11.5703125" customWidth="1"/>
    <col min="6919" max="6919" width="2.5703125" customWidth="1"/>
    <col min="6920" max="6920" width="5.42578125" customWidth="1"/>
    <col min="6921" max="6921" width="32.140625" customWidth="1"/>
    <col min="6922" max="6922" width="6.140625" customWidth="1"/>
    <col min="6923" max="6923" width="11.5703125" customWidth="1"/>
    <col min="6924" max="6924" width="13.5703125" customWidth="1"/>
    <col min="6925" max="6925" width="11.7109375" customWidth="1"/>
    <col min="6926" max="6926" width="5.42578125" customWidth="1"/>
    <col min="6927" max="6927" width="24.28515625" customWidth="1"/>
    <col min="6928" max="6928" width="6.140625" customWidth="1"/>
    <col min="6929" max="6929" width="10.42578125" customWidth="1"/>
    <col min="6930" max="6930" width="10.7109375" customWidth="1"/>
    <col min="6931" max="6931" width="13.85546875" customWidth="1"/>
    <col min="7169" max="7169" width="5" customWidth="1"/>
    <col min="7170" max="7170" width="32.28515625" customWidth="1"/>
    <col min="7171" max="7171" width="6.7109375" customWidth="1"/>
    <col min="7172" max="7172" width="11" bestFit="1" customWidth="1"/>
    <col min="7173" max="7173" width="13" customWidth="1"/>
    <col min="7174" max="7174" width="11.5703125" customWidth="1"/>
    <col min="7175" max="7175" width="2.5703125" customWidth="1"/>
    <col min="7176" max="7176" width="5.42578125" customWidth="1"/>
    <col min="7177" max="7177" width="32.140625" customWidth="1"/>
    <col min="7178" max="7178" width="6.140625" customWidth="1"/>
    <col min="7179" max="7179" width="11.5703125" customWidth="1"/>
    <col min="7180" max="7180" width="13.5703125" customWidth="1"/>
    <col min="7181" max="7181" width="11.7109375" customWidth="1"/>
    <col min="7182" max="7182" width="5.42578125" customWidth="1"/>
    <col min="7183" max="7183" width="24.28515625" customWidth="1"/>
    <col min="7184" max="7184" width="6.140625" customWidth="1"/>
    <col min="7185" max="7185" width="10.42578125" customWidth="1"/>
    <col min="7186" max="7186" width="10.7109375" customWidth="1"/>
    <col min="7187" max="7187" width="13.85546875" customWidth="1"/>
    <col min="7425" max="7425" width="5" customWidth="1"/>
    <col min="7426" max="7426" width="32.28515625" customWidth="1"/>
    <col min="7427" max="7427" width="6.7109375" customWidth="1"/>
    <col min="7428" max="7428" width="11" bestFit="1" customWidth="1"/>
    <col min="7429" max="7429" width="13" customWidth="1"/>
    <col min="7430" max="7430" width="11.5703125" customWidth="1"/>
    <col min="7431" max="7431" width="2.5703125" customWidth="1"/>
    <col min="7432" max="7432" width="5.42578125" customWidth="1"/>
    <col min="7433" max="7433" width="32.140625" customWidth="1"/>
    <col min="7434" max="7434" width="6.140625" customWidth="1"/>
    <col min="7435" max="7435" width="11.5703125" customWidth="1"/>
    <col min="7436" max="7436" width="13.5703125" customWidth="1"/>
    <col min="7437" max="7437" width="11.7109375" customWidth="1"/>
    <col min="7438" max="7438" width="5.42578125" customWidth="1"/>
    <col min="7439" max="7439" width="24.28515625" customWidth="1"/>
    <col min="7440" max="7440" width="6.140625" customWidth="1"/>
    <col min="7441" max="7441" width="10.42578125" customWidth="1"/>
    <col min="7442" max="7442" width="10.7109375" customWidth="1"/>
    <col min="7443" max="7443" width="13.85546875" customWidth="1"/>
    <col min="7681" max="7681" width="5" customWidth="1"/>
    <col min="7682" max="7682" width="32.28515625" customWidth="1"/>
    <col min="7683" max="7683" width="6.7109375" customWidth="1"/>
    <col min="7684" max="7684" width="11" bestFit="1" customWidth="1"/>
    <col min="7685" max="7685" width="13" customWidth="1"/>
    <col min="7686" max="7686" width="11.5703125" customWidth="1"/>
    <col min="7687" max="7687" width="2.5703125" customWidth="1"/>
    <col min="7688" max="7688" width="5.42578125" customWidth="1"/>
    <col min="7689" max="7689" width="32.140625" customWidth="1"/>
    <col min="7690" max="7690" width="6.140625" customWidth="1"/>
    <col min="7691" max="7691" width="11.5703125" customWidth="1"/>
    <col min="7692" max="7692" width="13.5703125" customWidth="1"/>
    <col min="7693" max="7693" width="11.7109375" customWidth="1"/>
    <col min="7694" max="7694" width="5.42578125" customWidth="1"/>
    <col min="7695" max="7695" width="24.28515625" customWidth="1"/>
    <col min="7696" max="7696" width="6.140625" customWidth="1"/>
    <col min="7697" max="7697" width="10.42578125" customWidth="1"/>
    <col min="7698" max="7698" width="10.7109375" customWidth="1"/>
    <col min="7699" max="7699" width="13.85546875" customWidth="1"/>
    <col min="7937" max="7937" width="5" customWidth="1"/>
    <col min="7938" max="7938" width="32.28515625" customWidth="1"/>
    <col min="7939" max="7939" width="6.7109375" customWidth="1"/>
    <col min="7940" max="7940" width="11" bestFit="1" customWidth="1"/>
    <col min="7941" max="7941" width="13" customWidth="1"/>
    <col min="7942" max="7942" width="11.5703125" customWidth="1"/>
    <col min="7943" max="7943" width="2.5703125" customWidth="1"/>
    <col min="7944" max="7944" width="5.42578125" customWidth="1"/>
    <col min="7945" max="7945" width="32.140625" customWidth="1"/>
    <col min="7946" max="7946" width="6.140625" customWidth="1"/>
    <col min="7947" max="7947" width="11.5703125" customWidth="1"/>
    <col min="7948" max="7948" width="13.5703125" customWidth="1"/>
    <col min="7949" max="7949" width="11.7109375" customWidth="1"/>
    <col min="7950" max="7950" width="5.42578125" customWidth="1"/>
    <col min="7951" max="7951" width="24.28515625" customWidth="1"/>
    <col min="7952" max="7952" width="6.140625" customWidth="1"/>
    <col min="7953" max="7953" width="10.42578125" customWidth="1"/>
    <col min="7954" max="7954" width="10.7109375" customWidth="1"/>
    <col min="7955" max="7955" width="13.85546875" customWidth="1"/>
    <col min="8193" max="8193" width="5" customWidth="1"/>
    <col min="8194" max="8194" width="32.28515625" customWidth="1"/>
    <col min="8195" max="8195" width="6.7109375" customWidth="1"/>
    <col min="8196" max="8196" width="11" bestFit="1" customWidth="1"/>
    <col min="8197" max="8197" width="13" customWidth="1"/>
    <col min="8198" max="8198" width="11.5703125" customWidth="1"/>
    <col min="8199" max="8199" width="2.5703125" customWidth="1"/>
    <col min="8200" max="8200" width="5.42578125" customWidth="1"/>
    <col min="8201" max="8201" width="32.140625" customWidth="1"/>
    <col min="8202" max="8202" width="6.140625" customWidth="1"/>
    <col min="8203" max="8203" width="11.5703125" customWidth="1"/>
    <col min="8204" max="8204" width="13.5703125" customWidth="1"/>
    <col min="8205" max="8205" width="11.7109375" customWidth="1"/>
    <col min="8206" max="8206" width="5.42578125" customWidth="1"/>
    <col min="8207" max="8207" width="24.28515625" customWidth="1"/>
    <col min="8208" max="8208" width="6.140625" customWidth="1"/>
    <col min="8209" max="8209" width="10.42578125" customWidth="1"/>
    <col min="8210" max="8210" width="10.7109375" customWidth="1"/>
    <col min="8211" max="8211" width="13.85546875" customWidth="1"/>
    <col min="8449" max="8449" width="5" customWidth="1"/>
    <col min="8450" max="8450" width="32.28515625" customWidth="1"/>
    <col min="8451" max="8451" width="6.7109375" customWidth="1"/>
    <col min="8452" max="8452" width="11" bestFit="1" customWidth="1"/>
    <col min="8453" max="8453" width="13" customWidth="1"/>
    <col min="8454" max="8454" width="11.5703125" customWidth="1"/>
    <col min="8455" max="8455" width="2.5703125" customWidth="1"/>
    <col min="8456" max="8456" width="5.42578125" customWidth="1"/>
    <col min="8457" max="8457" width="32.140625" customWidth="1"/>
    <col min="8458" max="8458" width="6.140625" customWidth="1"/>
    <col min="8459" max="8459" width="11.5703125" customWidth="1"/>
    <col min="8460" max="8460" width="13.5703125" customWidth="1"/>
    <col min="8461" max="8461" width="11.7109375" customWidth="1"/>
    <col min="8462" max="8462" width="5.42578125" customWidth="1"/>
    <col min="8463" max="8463" width="24.28515625" customWidth="1"/>
    <col min="8464" max="8464" width="6.140625" customWidth="1"/>
    <col min="8465" max="8465" width="10.42578125" customWidth="1"/>
    <col min="8466" max="8466" width="10.7109375" customWidth="1"/>
    <col min="8467" max="8467" width="13.85546875" customWidth="1"/>
    <col min="8705" max="8705" width="5" customWidth="1"/>
    <col min="8706" max="8706" width="32.28515625" customWidth="1"/>
    <col min="8707" max="8707" width="6.7109375" customWidth="1"/>
    <col min="8708" max="8708" width="11" bestFit="1" customWidth="1"/>
    <col min="8709" max="8709" width="13" customWidth="1"/>
    <col min="8710" max="8710" width="11.5703125" customWidth="1"/>
    <col min="8711" max="8711" width="2.5703125" customWidth="1"/>
    <col min="8712" max="8712" width="5.42578125" customWidth="1"/>
    <col min="8713" max="8713" width="32.140625" customWidth="1"/>
    <col min="8714" max="8714" width="6.140625" customWidth="1"/>
    <col min="8715" max="8715" width="11.5703125" customWidth="1"/>
    <col min="8716" max="8716" width="13.5703125" customWidth="1"/>
    <col min="8717" max="8717" width="11.7109375" customWidth="1"/>
    <col min="8718" max="8718" width="5.42578125" customWidth="1"/>
    <col min="8719" max="8719" width="24.28515625" customWidth="1"/>
    <col min="8720" max="8720" width="6.140625" customWidth="1"/>
    <col min="8721" max="8721" width="10.42578125" customWidth="1"/>
    <col min="8722" max="8722" width="10.7109375" customWidth="1"/>
    <col min="8723" max="8723" width="13.85546875" customWidth="1"/>
    <col min="8961" max="8961" width="5" customWidth="1"/>
    <col min="8962" max="8962" width="32.28515625" customWidth="1"/>
    <col min="8963" max="8963" width="6.7109375" customWidth="1"/>
    <col min="8964" max="8964" width="11" bestFit="1" customWidth="1"/>
    <col min="8965" max="8965" width="13" customWidth="1"/>
    <col min="8966" max="8966" width="11.5703125" customWidth="1"/>
    <col min="8967" max="8967" width="2.5703125" customWidth="1"/>
    <col min="8968" max="8968" width="5.42578125" customWidth="1"/>
    <col min="8969" max="8969" width="32.140625" customWidth="1"/>
    <col min="8970" max="8970" width="6.140625" customWidth="1"/>
    <col min="8971" max="8971" width="11.5703125" customWidth="1"/>
    <col min="8972" max="8972" width="13.5703125" customWidth="1"/>
    <col min="8973" max="8973" width="11.7109375" customWidth="1"/>
    <col min="8974" max="8974" width="5.42578125" customWidth="1"/>
    <col min="8975" max="8975" width="24.28515625" customWidth="1"/>
    <col min="8976" max="8976" width="6.140625" customWidth="1"/>
    <col min="8977" max="8977" width="10.42578125" customWidth="1"/>
    <col min="8978" max="8978" width="10.7109375" customWidth="1"/>
    <col min="8979" max="8979" width="13.85546875" customWidth="1"/>
    <col min="9217" max="9217" width="5" customWidth="1"/>
    <col min="9218" max="9218" width="32.28515625" customWidth="1"/>
    <col min="9219" max="9219" width="6.7109375" customWidth="1"/>
    <col min="9220" max="9220" width="11" bestFit="1" customWidth="1"/>
    <col min="9221" max="9221" width="13" customWidth="1"/>
    <col min="9222" max="9222" width="11.5703125" customWidth="1"/>
    <col min="9223" max="9223" width="2.5703125" customWidth="1"/>
    <col min="9224" max="9224" width="5.42578125" customWidth="1"/>
    <col min="9225" max="9225" width="32.140625" customWidth="1"/>
    <col min="9226" max="9226" width="6.140625" customWidth="1"/>
    <col min="9227" max="9227" width="11.5703125" customWidth="1"/>
    <col min="9228" max="9228" width="13.5703125" customWidth="1"/>
    <col min="9229" max="9229" width="11.7109375" customWidth="1"/>
    <col min="9230" max="9230" width="5.42578125" customWidth="1"/>
    <col min="9231" max="9231" width="24.28515625" customWidth="1"/>
    <col min="9232" max="9232" width="6.140625" customWidth="1"/>
    <col min="9233" max="9233" width="10.42578125" customWidth="1"/>
    <col min="9234" max="9234" width="10.7109375" customWidth="1"/>
    <col min="9235" max="9235" width="13.85546875" customWidth="1"/>
    <col min="9473" max="9473" width="5" customWidth="1"/>
    <col min="9474" max="9474" width="32.28515625" customWidth="1"/>
    <col min="9475" max="9475" width="6.7109375" customWidth="1"/>
    <col min="9476" max="9476" width="11" bestFit="1" customWidth="1"/>
    <col min="9477" max="9477" width="13" customWidth="1"/>
    <col min="9478" max="9478" width="11.5703125" customWidth="1"/>
    <col min="9479" max="9479" width="2.5703125" customWidth="1"/>
    <col min="9480" max="9480" width="5.42578125" customWidth="1"/>
    <col min="9481" max="9481" width="32.140625" customWidth="1"/>
    <col min="9482" max="9482" width="6.140625" customWidth="1"/>
    <col min="9483" max="9483" width="11.5703125" customWidth="1"/>
    <col min="9484" max="9484" width="13.5703125" customWidth="1"/>
    <col min="9485" max="9485" width="11.7109375" customWidth="1"/>
    <col min="9486" max="9486" width="5.42578125" customWidth="1"/>
    <col min="9487" max="9487" width="24.28515625" customWidth="1"/>
    <col min="9488" max="9488" width="6.140625" customWidth="1"/>
    <col min="9489" max="9489" width="10.42578125" customWidth="1"/>
    <col min="9490" max="9490" width="10.7109375" customWidth="1"/>
    <col min="9491" max="9491" width="13.85546875" customWidth="1"/>
    <col min="9729" max="9729" width="5" customWidth="1"/>
    <col min="9730" max="9730" width="32.28515625" customWidth="1"/>
    <col min="9731" max="9731" width="6.7109375" customWidth="1"/>
    <col min="9732" max="9732" width="11" bestFit="1" customWidth="1"/>
    <col min="9733" max="9733" width="13" customWidth="1"/>
    <col min="9734" max="9734" width="11.5703125" customWidth="1"/>
    <col min="9735" max="9735" width="2.5703125" customWidth="1"/>
    <col min="9736" max="9736" width="5.42578125" customWidth="1"/>
    <col min="9737" max="9737" width="32.140625" customWidth="1"/>
    <col min="9738" max="9738" width="6.140625" customWidth="1"/>
    <col min="9739" max="9739" width="11.5703125" customWidth="1"/>
    <col min="9740" max="9740" width="13.5703125" customWidth="1"/>
    <col min="9741" max="9741" width="11.7109375" customWidth="1"/>
    <col min="9742" max="9742" width="5.42578125" customWidth="1"/>
    <col min="9743" max="9743" width="24.28515625" customWidth="1"/>
    <col min="9744" max="9744" width="6.140625" customWidth="1"/>
    <col min="9745" max="9745" width="10.42578125" customWidth="1"/>
    <col min="9746" max="9746" width="10.7109375" customWidth="1"/>
    <col min="9747" max="9747" width="13.85546875" customWidth="1"/>
    <col min="9985" max="9985" width="5" customWidth="1"/>
    <col min="9986" max="9986" width="32.28515625" customWidth="1"/>
    <col min="9987" max="9987" width="6.7109375" customWidth="1"/>
    <col min="9988" max="9988" width="11" bestFit="1" customWidth="1"/>
    <col min="9989" max="9989" width="13" customWidth="1"/>
    <col min="9990" max="9990" width="11.5703125" customWidth="1"/>
    <col min="9991" max="9991" width="2.5703125" customWidth="1"/>
    <col min="9992" max="9992" width="5.42578125" customWidth="1"/>
    <col min="9993" max="9993" width="32.140625" customWidth="1"/>
    <col min="9994" max="9994" width="6.140625" customWidth="1"/>
    <col min="9995" max="9995" width="11.5703125" customWidth="1"/>
    <col min="9996" max="9996" width="13.5703125" customWidth="1"/>
    <col min="9997" max="9997" width="11.7109375" customWidth="1"/>
    <col min="9998" max="9998" width="5.42578125" customWidth="1"/>
    <col min="9999" max="9999" width="24.28515625" customWidth="1"/>
    <col min="10000" max="10000" width="6.140625" customWidth="1"/>
    <col min="10001" max="10001" width="10.42578125" customWidth="1"/>
    <col min="10002" max="10002" width="10.7109375" customWidth="1"/>
    <col min="10003" max="10003" width="13.85546875" customWidth="1"/>
    <col min="10241" max="10241" width="5" customWidth="1"/>
    <col min="10242" max="10242" width="32.28515625" customWidth="1"/>
    <col min="10243" max="10243" width="6.7109375" customWidth="1"/>
    <col min="10244" max="10244" width="11" bestFit="1" customWidth="1"/>
    <col min="10245" max="10245" width="13" customWidth="1"/>
    <col min="10246" max="10246" width="11.5703125" customWidth="1"/>
    <col min="10247" max="10247" width="2.5703125" customWidth="1"/>
    <col min="10248" max="10248" width="5.42578125" customWidth="1"/>
    <col min="10249" max="10249" width="32.140625" customWidth="1"/>
    <col min="10250" max="10250" width="6.140625" customWidth="1"/>
    <col min="10251" max="10251" width="11.5703125" customWidth="1"/>
    <col min="10252" max="10252" width="13.5703125" customWidth="1"/>
    <col min="10253" max="10253" width="11.7109375" customWidth="1"/>
    <col min="10254" max="10254" width="5.42578125" customWidth="1"/>
    <col min="10255" max="10255" width="24.28515625" customWidth="1"/>
    <col min="10256" max="10256" width="6.140625" customWidth="1"/>
    <col min="10257" max="10257" width="10.42578125" customWidth="1"/>
    <col min="10258" max="10258" width="10.7109375" customWidth="1"/>
    <col min="10259" max="10259" width="13.85546875" customWidth="1"/>
    <col min="10497" max="10497" width="5" customWidth="1"/>
    <col min="10498" max="10498" width="32.28515625" customWidth="1"/>
    <col min="10499" max="10499" width="6.7109375" customWidth="1"/>
    <col min="10500" max="10500" width="11" bestFit="1" customWidth="1"/>
    <col min="10501" max="10501" width="13" customWidth="1"/>
    <col min="10502" max="10502" width="11.5703125" customWidth="1"/>
    <col min="10503" max="10503" width="2.5703125" customWidth="1"/>
    <col min="10504" max="10504" width="5.42578125" customWidth="1"/>
    <col min="10505" max="10505" width="32.140625" customWidth="1"/>
    <col min="10506" max="10506" width="6.140625" customWidth="1"/>
    <col min="10507" max="10507" width="11.5703125" customWidth="1"/>
    <col min="10508" max="10508" width="13.5703125" customWidth="1"/>
    <col min="10509" max="10509" width="11.7109375" customWidth="1"/>
    <col min="10510" max="10510" width="5.42578125" customWidth="1"/>
    <col min="10511" max="10511" width="24.28515625" customWidth="1"/>
    <col min="10512" max="10512" width="6.140625" customWidth="1"/>
    <col min="10513" max="10513" width="10.42578125" customWidth="1"/>
    <col min="10514" max="10514" width="10.7109375" customWidth="1"/>
    <col min="10515" max="10515" width="13.85546875" customWidth="1"/>
    <col min="10753" max="10753" width="5" customWidth="1"/>
    <col min="10754" max="10754" width="32.28515625" customWidth="1"/>
    <col min="10755" max="10755" width="6.7109375" customWidth="1"/>
    <col min="10756" max="10756" width="11" bestFit="1" customWidth="1"/>
    <col min="10757" max="10757" width="13" customWidth="1"/>
    <col min="10758" max="10758" width="11.5703125" customWidth="1"/>
    <col min="10759" max="10759" width="2.5703125" customWidth="1"/>
    <col min="10760" max="10760" width="5.42578125" customWidth="1"/>
    <col min="10761" max="10761" width="32.140625" customWidth="1"/>
    <col min="10762" max="10762" width="6.140625" customWidth="1"/>
    <col min="10763" max="10763" width="11.5703125" customWidth="1"/>
    <col min="10764" max="10764" width="13.5703125" customWidth="1"/>
    <col min="10765" max="10765" width="11.7109375" customWidth="1"/>
    <col min="10766" max="10766" width="5.42578125" customWidth="1"/>
    <col min="10767" max="10767" width="24.28515625" customWidth="1"/>
    <col min="10768" max="10768" width="6.140625" customWidth="1"/>
    <col min="10769" max="10769" width="10.42578125" customWidth="1"/>
    <col min="10770" max="10770" width="10.7109375" customWidth="1"/>
    <col min="10771" max="10771" width="13.85546875" customWidth="1"/>
    <col min="11009" max="11009" width="5" customWidth="1"/>
    <col min="11010" max="11010" width="32.28515625" customWidth="1"/>
    <col min="11011" max="11011" width="6.7109375" customWidth="1"/>
    <col min="11012" max="11012" width="11" bestFit="1" customWidth="1"/>
    <col min="11013" max="11013" width="13" customWidth="1"/>
    <col min="11014" max="11014" width="11.5703125" customWidth="1"/>
    <col min="11015" max="11015" width="2.5703125" customWidth="1"/>
    <col min="11016" max="11016" width="5.42578125" customWidth="1"/>
    <col min="11017" max="11017" width="32.140625" customWidth="1"/>
    <col min="11018" max="11018" width="6.140625" customWidth="1"/>
    <col min="11019" max="11019" width="11.5703125" customWidth="1"/>
    <col min="11020" max="11020" width="13.5703125" customWidth="1"/>
    <col min="11021" max="11021" width="11.7109375" customWidth="1"/>
    <col min="11022" max="11022" width="5.42578125" customWidth="1"/>
    <col min="11023" max="11023" width="24.28515625" customWidth="1"/>
    <col min="11024" max="11024" width="6.140625" customWidth="1"/>
    <col min="11025" max="11025" width="10.42578125" customWidth="1"/>
    <col min="11026" max="11026" width="10.7109375" customWidth="1"/>
    <col min="11027" max="11027" width="13.85546875" customWidth="1"/>
    <col min="11265" max="11265" width="5" customWidth="1"/>
    <col min="11266" max="11266" width="32.28515625" customWidth="1"/>
    <col min="11267" max="11267" width="6.7109375" customWidth="1"/>
    <col min="11268" max="11268" width="11" bestFit="1" customWidth="1"/>
    <col min="11269" max="11269" width="13" customWidth="1"/>
    <col min="11270" max="11270" width="11.5703125" customWidth="1"/>
    <col min="11271" max="11271" width="2.5703125" customWidth="1"/>
    <col min="11272" max="11272" width="5.42578125" customWidth="1"/>
    <col min="11273" max="11273" width="32.140625" customWidth="1"/>
    <col min="11274" max="11274" width="6.140625" customWidth="1"/>
    <col min="11275" max="11275" width="11.5703125" customWidth="1"/>
    <col min="11276" max="11276" width="13.5703125" customWidth="1"/>
    <col min="11277" max="11277" width="11.7109375" customWidth="1"/>
    <col min="11278" max="11278" width="5.42578125" customWidth="1"/>
    <col min="11279" max="11279" width="24.28515625" customWidth="1"/>
    <col min="11280" max="11280" width="6.140625" customWidth="1"/>
    <col min="11281" max="11281" width="10.42578125" customWidth="1"/>
    <col min="11282" max="11282" width="10.7109375" customWidth="1"/>
    <col min="11283" max="11283" width="13.85546875" customWidth="1"/>
    <col min="11521" max="11521" width="5" customWidth="1"/>
    <col min="11522" max="11522" width="32.28515625" customWidth="1"/>
    <col min="11523" max="11523" width="6.7109375" customWidth="1"/>
    <col min="11524" max="11524" width="11" bestFit="1" customWidth="1"/>
    <col min="11525" max="11525" width="13" customWidth="1"/>
    <col min="11526" max="11526" width="11.5703125" customWidth="1"/>
    <col min="11527" max="11527" width="2.5703125" customWidth="1"/>
    <col min="11528" max="11528" width="5.42578125" customWidth="1"/>
    <col min="11529" max="11529" width="32.140625" customWidth="1"/>
    <col min="11530" max="11530" width="6.140625" customWidth="1"/>
    <col min="11531" max="11531" width="11.5703125" customWidth="1"/>
    <col min="11532" max="11532" width="13.5703125" customWidth="1"/>
    <col min="11533" max="11533" width="11.7109375" customWidth="1"/>
    <col min="11534" max="11534" width="5.42578125" customWidth="1"/>
    <col min="11535" max="11535" width="24.28515625" customWidth="1"/>
    <col min="11536" max="11536" width="6.140625" customWidth="1"/>
    <col min="11537" max="11537" width="10.42578125" customWidth="1"/>
    <col min="11538" max="11538" width="10.7109375" customWidth="1"/>
    <col min="11539" max="11539" width="13.85546875" customWidth="1"/>
    <col min="11777" max="11777" width="5" customWidth="1"/>
    <col min="11778" max="11778" width="32.28515625" customWidth="1"/>
    <col min="11779" max="11779" width="6.7109375" customWidth="1"/>
    <col min="11780" max="11780" width="11" bestFit="1" customWidth="1"/>
    <col min="11781" max="11781" width="13" customWidth="1"/>
    <col min="11782" max="11782" width="11.5703125" customWidth="1"/>
    <col min="11783" max="11783" width="2.5703125" customWidth="1"/>
    <col min="11784" max="11784" width="5.42578125" customWidth="1"/>
    <col min="11785" max="11785" width="32.140625" customWidth="1"/>
    <col min="11786" max="11786" width="6.140625" customWidth="1"/>
    <col min="11787" max="11787" width="11.5703125" customWidth="1"/>
    <col min="11788" max="11788" width="13.5703125" customWidth="1"/>
    <col min="11789" max="11789" width="11.7109375" customWidth="1"/>
    <col min="11790" max="11790" width="5.42578125" customWidth="1"/>
    <col min="11791" max="11791" width="24.28515625" customWidth="1"/>
    <col min="11792" max="11792" width="6.140625" customWidth="1"/>
    <col min="11793" max="11793" width="10.42578125" customWidth="1"/>
    <col min="11794" max="11794" width="10.7109375" customWidth="1"/>
    <col min="11795" max="11795" width="13.85546875" customWidth="1"/>
    <col min="12033" max="12033" width="5" customWidth="1"/>
    <col min="12034" max="12034" width="32.28515625" customWidth="1"/>
    <col min="12035" max="12035" width="6.7109375" customWidth="1"/>
    <col min="12036" max="12036" width="11" bestFit="1" customWidth="1"/>
    <col min="12037" max="12037" width="13" customWidth="1"/>
    <col min="12038" max="12038" width="11.5703125" customWidth="1"/>
    <col min="12039" max="12039" width="2.5703125" customWidth="1"/>
    <col min="12040" max="12040" width="5.42578125" customWidth="1"/>
    <col min="12041" max="12041" width="32.140625" customWidth="1"/>
    <col min="12042" max="12042" width="6.140625" customWidth="1"/>
    <col min="12043" max="12043" width="11.5703125" customWidth="1"/>
    <col min="12044" max="12044" width="13.5703125" customWidth="1"/>
    <col min="12045" max="12045" width="11.7109375" customWidth="1"/>
    <col min="12046" max="12046" width="5.42578125" customWidth="1"/>
    <col min="12047" max="12047" width="24.28515625" customWidth="1"/>
    <col min="12048" max="12048" width="6.140625" customWidth="1"/>
    <col min="12049" max="12049" width="10.42578125" customWidth="1"/>
    <col min="12050" max="12050" width="10.7109375" customWidth="1"/>
    <col min="12051" max="12051" width="13.85546875" customWidth="1"/>
    <col min="12289" max="12289" width="5" customWidth="1"/>
    <col min="12290" max="12290" width="32.28515625" customWidth="1"/>
    <col min="12291" max="12291" width="6.7109375" customWidth="1"/>
    <col min="12292" max="12292" width="11" bestFit="1" customWidth="1"/>
    <col min="12293" max="12293" width="13" customWidth="1"/>
    <col min="12294" max="12294" width="11.5703125" customWidth="1"/>
    <col min="12295" max="12295" width="2.5703125" customWidth="1"/>
    <col min="12296" max="12296" width="5.42578125" customWidth="1"/>
    <col min="12297" max="12297" width="32.140625" customWidth="1"/>
    <col min="12298" max="12298" width="6.140625" customWidth="1"/>
    <col min="12299" max="12299" width="11.5703125" customWidth="1"/>
    <col min="12300" max="12300" width="13.5703125" customWidth="1"/>
    <col min="12301" max="12301" width="11.7109375" customWidth="1"/>
    <col min="12302" max="12302" width="5.42578125" customWidth="1"/>
    <col min="12303" max="12303" width="24.28515625" customWidth="1"/>
    <col min="12304" max="12304" width="6.140625" customWidth="1"/>
    <col min="12305" max="12305" width="10.42578125" customWidth="1"/>
    <col min="12306" max="12306" width="10.7109375" customWidth="1"/>
    <col min="12307" max="12307" width="13.85546875" customWidth="1"/>
    <col min="12545" max="12545" width="5" customWidth="1"/>
    <col min="12546" max="12546" width="32.28515625" customWidth="1"/>
    <col min="12547" max="12547" width="6.7109375" customWidth="1"/>
    <col min="12548" max="12548" width="11" bestFit="1" customWidth="1"/>
    <col min="12549" max="12549" width="13" customWidth="1"/>
    <col min="12550" max="12550" width="11.5703125" customWidth="1"/>
    <col min="12551" max="12551" width="2.5703125" customWidth="1"/>
    <col min="12552" max="12552" width="5.42578125" customWidth="1"/>
    <col min="12553" max="12553" width="32.140625" customWidth="1"/>
    <col min="12554" max="12554" width="6.140625" customWidth="1"/>
    <col min="12555" max="12555" width="11.5703125" customWidth="1"/>
    <col min="12556" max="12556" width="13.5703125" customWidth="1"/>
    <col min="12557" max="12557" width="11.7109375" customWidth="1"/>
    <col min="12558" max="12558" width="5.42578125" customWidth="1"/>
    <col min="12559" max="12559" width="24.28515625" customWidth="1"/>
    <col min="12560" max="12560" width="6.140625" customWidth="1"/>
    <col min="12561" max="12561" width="10.42578125" customWidth="1"/>
    <col min="12562" max="12562" width="10.7109375" customWidth="1"/>
    <col min="12563" max="12563" width="13.85546875" customWidth="1"/>
    <col min="12801" max="12801" width="5" customWidth="1"/>
    <col min="12802" max="12802" width="32.28515625" customWidth="1"/>
    <col min="12803" max="12803" width="6.7109375" customWidth="1"/>
    <col min="12804" max="12804" width="11" bestFit="1" customWidth="1"/>
    <col min="12805" max="12805" width="13" customWidth="1"/>
    <col min="12806" max="12806" width="11.5703125" customWidth="1"/>
    <col min="12807" max="12807" width="2.5703125" customWidth="1"/>
    <col min="12808" max="12808" width="5.42578125" customWidth="1"/>
    <col min="12809" max="12809" width="32.140625" customWidth="1"/>
    <col min="12810" max="12810" width="6.140625" customWidth="1"/>
    <col min="12811" max="12811" width="11.5703125" customWidth="1"/>
    <col min="12812" max="12812" width="13.5703125" customWidth="1"/>
    <col min="12813" max="12813" width="11.7109375" customWidth="1"/>
    <col min="12814" max="12814" width="5.42578125" customWidth="1"/>
    <col min="12815" max="12815" width="24.28515625" customWidth="1"/>
    <col min="12816" max="12816" width="6.140625" customWidth="1"/>
    <col min="12817" max="12817" width="10.42578125" customWidth="1"/>
    <col min="12818" max="12818" width="10.7109375" customWidth="1"/>
    <col min="12819" max="12819" width="13.85546875" customWidth="1"/>
    <col min="13057" max="13057" width="5" customWidth="1"/>
    <col min="13058" max="13058" width="32.28515625" customWidth="1"/>
    <col min="13059" max="13059" width="6.7109375" customWidth="1"/>
    <col min="13060" max="13060" width="11" bestFit="1" customWidth="1"/>
    <col min="13061" max="13061" width="13" customWidth="1"/>
    <col min="13062" max="13062" width="11.5703125" customWidth="1"/>
    <col min="13063" max="13063" width="2.5703125" customWidth="1"/>
    <col min="13064" max="13064" width="5.42578125" customWidth="1"/>
    <col min="13065" max="13065" width="32.140625" customWidth="1"/>
    <col min="13066" max="13066" width="6.140625" customWidth="1"/>
    <col min="13067" max="13067" width="11.5703125" customWidth="1"/>
    <col min="13068" max="13068" width="13.5703125" customWidth="1"/>
    <col min="13069" max="13069" width="11.7109375" customWidth="1"/>
    <col min="13070" max="13070" width="5.42578125" customWidth="1"/>
    <col min="13071" max="13071" width="24.28515625" customWidth="1"/>
    <col min="13072" max="13072" width="6.140625" customWidth="1"/>
    <col min="13073" max="13073" width="10.42578125" customWidth="1"/>
    <col min="13074" max="13074" width="10.7109375" customWidth="1"/>
    <col min="13075" max="13075" width="13.85546875" customWidth="1"/>
    <col min="13313" max="13313" width="5" customWidth="1"/>
    <col min="13314" max="13314" width="32.28515625" customWidth="1"/>
    <col min="13315" max="13315" width="6.7109375" customWidth="1"/>
    <col min="13316" max="13316" width="11" bestFit="1" customWidth="1"/>
    <col min="13317" max="13317" width="13" customWidth="1"/>
    <col min="13318" max="13318" width="11.5703125" customWidth="1"/>
    <col min="13319" max="13319" width="2.5703125" customWidth="1"/>
    <col min="13320" max="13320" width="5.42578125" customWidth="1"/>
    <col min="13321" max="13321" width="32.140625" customWidth="1"/>
    <col min="13322" max="13322" width="6.140625" customWidth="1"/>
    <col min="13323" max="13323" width="11.5703125" customWidth="1"/>
    <col min="13324" max="13324" width="13.5703125" customWidth="1"/>
    <col min="13325" max="13325" width="11.7109375" customWidth="1"/>
    <col min="13326" max="13326" width="5.42578125" customWidth="1"/>
    <col min="13327" max="13327" width="24.28515625" customWidth="1"/>
    <col min="13328" max="13328" width="6.140625" customWidth="1"/>
    <col min="13329" max="13329" width="10.42578125" customWidth="1"/>
    <col min="13330" max="13330" width="10.7109375" customWidth="1"/>
    <col min="13331" max="13331" width="13.85546875" customWidth="1"/>
    <col min="13569" max="13569" width="5" customWidth="1"/>
    <col min="13570" max="13570" width="32.28515625" customWidth="1"/>
    <col min="13571" max="13571" width="6.7109375" customWidth="1"/>
    <col min="13572" max="13572" width="11" bestFit="1" customWidth="1"/>
    <col min="13573" max="13573" width="13" customWidth="1"/>
    <col min="13574" max="13574" width="11.5703125" customWidth="1"/>
    <col min="13575" max="13575" width="2.5703125" customWidth="1"/>
    <col min="13576" max="13576" width="5.42578125" customWidth="1"/>
    <col min="13577" max="13577" width="32.140625" customWidth="1"/>
    <col min="13578" max="13578" width="6.140625" customWidth="1"/>
    <col min="13579" max="13579" width="11.5703125" customWidth="1"/>
    <col min="13580" max="13580" width="13.5703125" customWidth="1"/>
    <col min="13581" max="13581" width="11.7109375" customWidth="1"/>
    <col min="13582" max="13582" width="5.42578125" customWidth="1"/>
    <col min="13583" max="13583" width="24.28515625" customWidth="1"/>
    <col min="13584" max="13584" width="6.140625" customWidth="1"/>
    <col min="13585" max="13585" width="10.42578125" customWidth="1"/>
    <col min="13586" max="13586" width="10.7109375" customWidth="1"/>
    <col min="13587" max="13587" width="13.85546875" customWidth="1"/>
    <col min="13825" max="13825" width="5" customWidth="1"/>
    <col min="13826" max="13826" width="32.28515625" customWidth="1"/>
    <col min="13827" max="13827" width="6.7109375" customWidth="1"/>
    <col min="13828" max="13828" width="11" bestFit="1" customWidth="1"/>
    <col min="13829" max="13829" width="13" customWidth="1"/>
    <col min="13830" max="13830" width="11.5703125" customWidth="1"/>
    <col min="13831" max="13831" width="2.5703125" customWidth="1"/>
    <col min="13832" max="13832" width="5.42578125" customWidth="1"/>
    <col min="13833" max="13833" width="32.140625" customWidth="1"/>
    <col min="13834" max="13834" width="6.140625" customWidth="1"/>
    <col min="13835" max="13835" width="11.5703125" customWidth="1"/>
    <col min="13836" max="13836" width="13.5703125" customWidth="1"/>
    <col min="13837" max="13837" width="11.7109375" customWidth="1"/>
    <col min="13838" max="13838" width="5.42578125" customWidth="1"/>
    <col min="13839" max="13839" width="24.28515625" customWidth="1"/>
    <col min="13840" max="13840" width="6.140625" customWidth="1"/>
    <col min="13841" max="13841" width="10.42578125" customWidth="1"/>
    <col min="13842" max="13842" width="10.7109375" customWidth="1"/>
    <col min="13843" max="13843" width="13.85546875" customWidth="1"/>
    <col min="14081" max="14081" width="5" customWidth="1"/>
    <col min="14082" max="14082" width="32.28515625" customWidth="1"/>
    <col min="14083" max="14083" width="6.7109375" customWidth="1"/>
    <col min="14084" max="14084" width="11" bestFit="1" customWidth="1"/>
    <col min="14085" max="14085" width="13" customWidth="1"/>
    <col min="14086" max="14086" width="11.5703125" customWidth="1"/>
    <col min="14087" max="14087" width="2.5703125" customWidth="1"/>
    <col min="14088" max="14088" width="5.42578125" customWidth="1"/>
    <col min="14089" max="14089" width="32.140625" customWidth="1"/>
    <col min="14090" max="14090" width="6.140625" customWidth="1"/>
    <col min="14091" max="14091" width="11.5703125" customWidth="1"/>
    <col min="14092" max="14092" width="13.5703125" customWidth="1"/>
    <col min="14093" max="14093" width="11.7109375" customWidth="1"/>
    <col min="14094" max="14094" width="5.42578125" customWidth="1"/>
    <col min="14095" max="14095" width="24.28515625" customWidth="1"/>
    <col min="14096" max="14096" width="6.140625" customWidth="1"/>
    <col min="14097" max="14097" width="10.42578125" customWidth="1"/>
    <col min="14098" max="14098" width="10.7109375" customWidth="1"/>
    <col min="14099" max="14099" width="13.85546875" customWidth="1"/>
    <col min="14337" max="14337" width="5" customWidth="1"/>
    <col min="14338" max="14338" width="32.28515625" customWidth="1"/>
    <col min="14339" max="14339" width="6.7109375" customWidth="1"/>
    <col min="14340" max="14340" width="11" bestFit="1" customWidth="1"/>
    <col min="14341" max="14341" width="13" customWidth="1"/>
    <col min="14342" max="14342" width="11.5703125" customWidth="1"/>
    <col min="14343" max="14343" width="2.5703125" customWidth="1"/>
    <col min="14344" max="14344" width="5.42578125" customWidth="1"/>
    <col min="14345" max="14345" width="32.140625" customWidth="1"/>
    <col min="14346" max="14346" width="6.140625" customWidth="1"/>
    <col min="14347" max="14347" width="11.5703125" customWidth="1"/>
    <col min="14348" max="14348" width="13.5703125" customWidth="1"/>
    <col min="14349" max="14349" width="11.7109375" customWidth="1"/>
    <col min="14350" max="14350" width="5.42578125" customWidth="1"/>
    <col min="14351" max="14351" width="24.28515625" customWidth="1"/>
    <col min="14352" max="14352" width="6.140625" customWidth="1"/>
    <col min="14353" max="14353" width="10.42578125" customWidth="1"/>
    <col min="14354" max="14354" width="10.7109375" customWidth="1"/>
    <col min="14355" max="14355" width="13.85546875" customWidth="1"/>
    <col min="14593" max="14593" width="5" customWidth="1"/>
    <col min="14594" max="14594" width="32.28515625" customWidth="1"/>
    <col min="14595" max="14595" width="6.7109375" customWidth="1"/>
    <col min="14596" max="14596" width="11" bestFit="1" customWidth="1"/>
    <col min="14597" max="14597" width="13" customWidth="1"/>
    <col min="14598" max="14598" width="11.5703125" customWidth="1"/>
    <col min="14599" max="14599" width="2.5703125" customWidth="1"/>
    <col min="14600" max="14600" width="5.42578125" customWidth="1"/>
    <col min="14601" max="14601" width="32.140625" customWidth="1"/>
    <col min="14602" max="14602" width="6.140625" customWidth="1"/>
    <col min="14603" max="14603" width="11.5703125" customWidth="1"/>
    <col min="14604" max="14604" width="13.5703125" customWidth="1"/>
    <col min="14605" max="14605" width="11.7109375" customWidth="1"/>
    <col min="14606" max="14606" width="5.42578125" customWidth="1"/>
    <col min="14607" max="14607" width="24.28515625" customWidth="1"/>
    <col min="14608" max="14608" width="6.140625" customWidth="1"/>
    <col min="14609" max="14609" width="10.42578125" customWidth="1"/>
    <col min="14610" max="14610" width="10.7109375" customWidth="1"/>
    <col min="14611" max="14611" width="13.85546875" customWidth="1"/>
    <col min="14849" max="14849" width="5" customWidth="1"/>
    <col min="14850" max="14850" width="32.28515625" customWidth="1"/>
    <col min="14851" max="14851" width="6.7109375" customWidth="1"/>
    <col min="14852" max="14852" width="11" bestFit="1" customWidth="1"/>
    <col min="14853" max="14853" width="13" customWidth="1"/>
    <col min="14854" max="14854" width="11.5703125" customWidth="1"/>
    <col min="14855" max="14855" width="2.5703125" customWidth="1"/>
    <col min="14856" max="14856" width="5.42578125" customWidth="1"/>
    <col min="14857" max="14857" width="32.140625" customWidth="1"/>
    <col min="14858" max="14858" width="6.140625" customWidth="1"/>
    <col min="14859" max="14859" width="11.5703125" customWidth="1"/>
    <col min="14860" max="14860" width="13.5703125" customWidth="1"/>
    <col min="14861" max="14861" width="11.7109375" customWidth="1"/>
    <col min="14862" max="14862" width="5.42578125" customWidth="1"/>
    <col min="14863" max="14863" width="24.28515625" customWidth="1"/>
    <col min="14864" max="14864" width="6.140625" customWidth="1"/>
    <col min="14865" max="14865" width="10.42578125" customWidth="1"/>
    <col min="14866" max="14866" width="10.7109375" customWidth="1"/>
    <col min="14867" max="14867" width="13.85546875" customWidth="1"/>
    <col min="15105" max="15105" width="5" customWidth="1"/>
    <col min="15106" max="15106" width="32.28515625" customWidth="1"/>
    <col min="15107" max="15107" width="6.7109375" customWidth="1"/>
    <col min="15108" max="15108" width="11" bestFit="1" customWidth="1"/>
    <col min="15109" max="15109" width="13" customWidth="1"/>
    <col min="15110" max="15110" width="11.5703125" customWidth="1"/>
    <col min="15111" max="15111" width="2.5703125" customWidth="1"/>
    <col min="15112" max="15112" width="5.42578125" customWidth="1"/>
    <col min="15113" max="15113" width="32.140625" customWidth="1"/>
    <col min="15114" max="15114" width="6.140625" customWidth="1"/>
    <col min="15115" max="15115" width="11.5703125" customWidth="1"/>
    <col min="15116" max="15116" width="13.5703125" customWidth="1"/>
    <col min="15117" max="15117" width="11.7109375" customWidth="1"/>
    <col min="15118" max="15118" width="5.42578125" customWidth="1"/>
    <col min="15119" max="15119" width="24.28515625" customWidth="1"/>
    <col min="15120" max="15120" width="6.140625" customWidth="1"/>
    <col min="15121" max="15121" width="10.42578125" customWidth="1"/>
    <col min="15122" max="15122" width="10.7109375" customWidth="1"/>
    <col min="15123" max="15123" width="13.85546875" customWidth="1"/>
    <col min="15361" max="15361" width="5" customWidth="1"/>
    <col min="15362" max="15362" width="32.28515625" customWidth="1"/>
    <col min="15363" max="15363" width="6.7109375" customWidth="1"/>
    <col min="15364" max="15364" width="11" bestFit="1" customWidth="1"/>
    <col min="15365" max="15365" width="13" customWidth="1"/>
    <col min="15366" max="15366" width="11.5703125" customWidth="1"/>
    <col min="15367" max="15367" width="2.5703125" customWidth="1"/>
    <col min="15368" max="15368" width="5.42578125" customWidth="1"/>
    <col min="15369" max="15369" width="32.140625" customWidth="1"/>
    <col min="15370" max="15370" width="6.140625" customWidth="1"/>
    <col min="15371" max="15371" width="11.5703125" customWidth="1"/>
    <col min="15372" max="15372" width="13.5703125" customWidth="1"/>
    <col min="15373" max="15373" width="11.7109375" customWidth="1"/>
    <col min="15374" max="15374" width="5.42578125" customWidth="1"/>
    <col min="15375" max="15375" width="24.28515625" customWidth="1"/>
    <col min="15376" max="15376" width="6.140625" customWidth="1"/>
    <col min="15377" max="15377" width="10.42578125" customWidth="1"/>
    <col min="15378" max="15378" width="10.7109375" customWidth="1"/>
    <col min="15379" max="15379" width="13.85546875" customWidth="1"/>
    <col min="15617" max="15617" width="5" customWidth="1"/>
    <col min="15618" max="15618" width="32.28515625" customWidth="1"/>
    <col min="15619" max="15619" width="6.7109375" customWidth="1"/>
    <col min="15620" max="15620" width="11" bestFit="1" customWidth="1"/>
    <col min="15621" max="15621" width="13" customWidth="1"/>
    <col min="15622" max="15622" width="11.5703125" customWidth="1"/>
    <col min="15623" max="15623" width="2.5703125" customWidth="1"/>
    <col min="15624" max="15624" width="5.42578125" customWidth="1"/>
    <col min="15625" max="15625" width="32.140625" customWidth="1"/>
    <col min="15626" max="15626" width="6.140625" customWidth="1"/>
    <col min="15627" max="15627" width="11.5703125" customWidth="1"/>
    <col min="15628" max="15628" width="13.5703125" customWidth="1"/>
    <col min="15629" max="15629" width="11.7109375" customWidth="1"/>
    <col min="15630" max="15630" width="5.42578125" customWidth="1"/>
    <col min="15631" max="15631" width="24.28515625" customWidth="1"/>
    <col min="15632" max="15632" width="6.140625" customWidth="1"/>
    <col min="15633" max="15633" width="10.42578125" customWidth="1"/>
    <col min="15634" max="15634" width="10.7109375" customWidth="1"/>
    <col min="15635" max="15635" width="13.85546875" customWidth="1"/>
    <col min="15873" max="15873" width="5" customWidth="1"/>
    <col min="15874" max="15874" width="32.28515625" customWidth="1"/>
    <col min="15875" max="15875" width="6.7109375" customWidth="1"/>
    <col min="15876" max="15876" width="11" bestFit="1" customWidth="1"/>
    <col min="15877" max="15877" width="13" customWidth="1"/>
    <col min="15878" max="15878" width="11.5703125" customWidth="1"/>
    <col min="15879" max="15879" width="2.5703125" customWidth="1"/>
    <col min="15880" max="15880" width="5.42578125" customWidth="1"/>
    <col min="15881" max="15881" width="32.140625" customWidth="1"/>
    <col min="15882" max="15882" width="6.140625" customWidth="1"/>
    <col min="15883" max="15883" width="11.5703125" customWidth="1"/>
    <col min="15884" max="15884" width="13.5703125" customWidth="1"/>
    <col min="15885" max="15885" width="11.7109375" customWidth="1"/>
    <col min="15886" max="15886" width="5.42578125" customWidth="1"/>
    <col min="15887" max="15887" width="24.28515625" customWidth="1"/>
    <col min="15888" max="15888" width="6.140625" customWidth="1"/>
    <col min="15889" max="15889" width="10.42578125" customWidth="1"/>
    <col min="15890" max="15890" width="10.7109375" customWidth="1"/>
    <col min="15891" max="15891" width="13.85546875" customWidth="1"/>
    <col min="16129" max="16129" width="5" customWidth="1"/>
    <col min="16130" max="16130" width="32.28515625" customWidth="1"/>
    <col min="16131" max="16131" width="6.7109375" customWidth="1"/>
    <col min="16132" max="16132" width="11" bestFit="1" customWidth="1"/>
    <col min="16133" max="16133" width="13" customWidth="1"/>
    <col min="16134" max="16134" width="11.5703125" customWidth="1"/>
    <col min="16135" max="16135" width="2.5703125" customWidth="1"/>
    <col min="16136" max="16136" width="5.42578125" customWidth="1"/>
    <col min="16137" max="16137" width="32.140625" customWidth="1"/>
    <col min="16138" max="16138" width="6.140625" customWidth="1"/>
    <col min="16139" max="16139" width="11.5703125" customWidth="1"/>
    <col min="16140" max="16140" width="13.5703125" customWidth="1"/>
    <col min="16141" max="16141" width="11.7109375" customWidth="1"/>
    <col min="16142" max="16142" width="5.42578125" customWidth="1"/>
    <col min="16143" max="16143" width="24.28515625" customWidth="1"/>
    <col min="16144" max="16144" width="6.140625" customWidth="1"/>
    <col min="16145" max="16145" width="10.42578125" customWidth="1"/>
    <col min="16146" max="16146" width="10.7109375" customWidth="1"/>
    <col min="16147" max="16147" width="13.85546875" customWidth="1"/>
  </cols>
  <sheetData>
    <row r="1" spans="1:15" ht="16.5" customHeight="1" x14ac:dyDescent="0.25">
      <c r="A1" s="1" t="s">
        <v>67</v>
      </c>
      <c r="D1" s="60"/>
      <c r="H1" s="1"/>
    </row>
    <row r="2" spans="1:15" x14ac:dyDescent="0.25">
      <c r="B2" s="61" t="s">
        <v>68</v>
      </c>
      <c r="C2" s="62"/>
      <c r="D2" s="63"/>
      <c r="E2" s="4"/>
      <c r="F2" s="5">
        <v>35000000</v>
      </c>
      <c r="H2" s="6"/>
      <c r="I2" s="64" t="s">
        <v>69</v>
      </c>
      <c r="J2" s="62"/>
      <c r="K2" s="4"/>
      <c r="L2" s="4"/>
      <c r="M2" s="9">
        <v>20000000</v>
      </c>
    </row>
    <row r="3" spans="1:15" ht="13.5" customHeight="1" x14ac:dyDescent="0.25">
      <c r="A3" s="14">
        <v>1</v>
      </c>
      <c r="B3" s="15" t="s">
        <v>4</v>
      </c>
      <c r="C3" s="15"/>
      <c r="D3" s="15"/>
      <c r="E3" s="6">
        <v>4500000</v>
      </c>
      <c r="F3" s="6"/>
      <c r="G3" s="13"/>
      <c r="H3" s="14">
        <v>1</v>
      </c>
      <c r="I3" s="15" t="s">
        <v>4</v>
      </c>
      <c r="J3" s="15"/>
      <c r="K3" s="15"/>
      <c r="L3" s="6">
        <v>2500000</v>
      </c>
      <c r="M3" s="13"/>
    </row>
    <row r="4" spans="1:15" ht="13.5" customHeight="1" x14ac:dyDescent="0.25">
      <c r="A4" s="14">
        <v>2</v>
      </c>
      <c r="B4" s="15" t="s">
        <v>5</v>
      </c>
      <c r="C4" s="15"/>
      <c r="D4" s="15"/>
      <c r="E4" s="6">
        <v>450000</v>
      </c>
      <c r="F4" s="6"/>
      <c r="G4" s="13"/>
      <c r="H4" s="14">
        <v>2</v>
      </c>
      <c r="I4" s="15" t="s">
        <v>5</v>
      </c>
      <c r="J4" s="15"/>
      <c r="K4" s="15"/>
      <c r="L4" s="6">
        <v>450000</v>
      </c>
      <c r="M4" s="13"/>
    </row>
    <row r="5" spans="1:15" ht="13.5" customHeight="1" x14ac:dyDescent="0.25">
      <c r="A5" s="14">
        <v>3</v>
      </c>
      <c r="B5" s="11" t="s">
        <v>70</v>
      </c>
      <c r="C5" s="12"/>
      <c r="D5" s="12"/>
      <c r="E5" s="16"/>
      <c r="F5" s="6"/>
      <c r="G5" s="13"/>
      <c r="H5" s="14">
        <v>3</v>
      </c>
      <c r="I5" s="11" t="s">
        <v>71</v>
      </c>
      <c r="J5" s="12"/>
      <c r="K5" s="12"/>
      <c r="L5" s="16"/>
      <c r="M5" s="13"/>
    </row>
    <row r="6" spans="1:15" ht="13.5" customHeight="1" x14ac:dyDescent="0.25">
      <c r="A6" s="14">
        <v>4</v>
      </c>
      <c r="B6" s="11" t="s">
        <v>72</v>
      </c>
      <c r="C6" s="12"/>
      <c r="D6" s="12"/>
      <c r="E6" s="16">
        <v>135000</v>
      </c>
      <c r="F6" s="6"/>
      <c r="G6" s="13"/>
      <c r="H6" s="14">
        <v>4</v>
      </c>
      <c r="I6" s="11" t="s">
        <v>72</v>
      </c>
      <c r="J6" s="12"/>
      <c r="K6" s="12"/>
      <c r="L6" s="16">
        <v>135000</v>
      </c>
      <c r="M6" s="13"/>
    </row>
    <row r="7" spans="1:15" ht="13.5" customHeight="1" x14ac:dyDescent="0.25">
      <c r="A7" s="14">
        <v>5</v>
      </c>
      <c r="B7" s="11" t="s">
        <v>123</v>
      </c>
      <c r="C7" s="12"/>
      <c r="D7" s="12"/>
      <c r="E7" s="16">
        <v>1727916</v>
      </c>
      <c r="F7" s="6"/>
      <c r="G7" s="13"/>
      <c r="H7" s="14">
        <v>5</v>
      </c>
      <c r="I7" s="11" t="s">
        <v>9</v>
      </c>
      <c r="J7" s="12"/>
      <c r="K7" s="12"/>
      <c r="L7" s="16">
        <v>1727916</v>
      </c>
      <c r="M7" s="13"/>
    </row>
    <row r="8" spans="1:15" ht="13.5" customHeight="1" x14ac:dyDescent="0.25">
      <c r="A8" s="14">
        <v>6</v>
      </c>
      <c r="B8" s="11" t="s">
        <v>10</v>
      </c>
      <c r="C8" s="12"/>
      <c r="D8" s="12"/>
      <c r="E8" s="65">
        <v>10248387</v>
      </c>
      <c r="F8" s="6"/>
      <c r="G8" s="13"/>
      <c r="H8" s="14">
        <v>6</v>
      </c>
      <c r="I8" s="11" t="s">
        <v>10</v>
      </c>
      <c r="J8" s="12"/>
      <c r="K8" s="12"/>
      <c r="L8" s="65">
        <v>9579961</v>
      </c>
      <c r="M8" s="13"/>
    </row>
    <row r="9" spans="1:15" ht="13.5" customHeight="1" x14ac:dyDescent="0.25">
      <c r="A9" s="14"/>
      <c r="B9" s="11"/>
      <c r="C9" s="12"/>
      <c r="D9" s="12"/>
      <c r="E9" s="66">
        <f>SUM(E3:E8)</f>
        <v>17061303</v>
      </c>
      <c r="F9" s="6"/>
      <c r="G9" s="13"/>
      <c r="H9" s="14"/>
      <c r="I9" s="12"/>
      <c r="J9" s="12"/>
      <c r="K9" s="12"/>
      <c r="L9" s="18">
        <f>SUM(L3:L8)</f>
        <v>14392877</v>
      </c>
      <c r="M9" s="13"/>
    </row>
    <row r="10" spans="1:15" ht="13.5" customHeight="1" x14ac:dyDescent="0.25">
      <c r="A10" s="14"/>
      <c r="B10" s="19" t="s">
        <v>73</v>
      </c>
      <c r="C10" s="19"/>
      <c r="D10" s="19"/>
      <c r="E10" s="6"/>
      <c r="F10" s="5">
        <f>F2-E9</f>
        <v>17938697</v>
      </c>
      <c r="G10" s="13"/>
      <c r="H10" s="14"/>
      <c r="I10" s="19"/>
      <c r="J10" s="19"/>
      <c r="K10" s="19"/>
      <c r="L10" s="6"/>
      <c r="M10" s="20">
        <f>M2-L9</f>
        <v>5607123</v>
      </c>
      <c r="O10" s="6"/>
    </row>
    <row r="11" spans="1:15" ht="7.5" customHeight="1" x14ac:dyDescent="0.25">
      <c r="A11" s="14"/>
      <c r="B11" s="15"/>
      <c r="C11" s="15"/>
      <c r="D11" s="15"/>
      <c r="E11" s="6"/>
      <c r="F11" s="6"/>
      <c r="G11" s="13"/>
      <c r="H11" s="14"/>
      <c r="I11" s="15"/>
      <c r="J11" s="15"/>
      <c r="K11" s="15"/>
      <c r="L11" s="6"/>
      <c r="M11" s="13"/>
    </row>
    <row r="12" spans="1:15" ht="12" customHeight="1" x14ac:dyDescent="0.25">
      <c r="A12" s="14"/>
      <c r="B12" s="8" t="s">
        <v>13</v>
      </c>
      <c r="C12" s="8"/>
      <c r="D12" s="15"/>
      <c r="E12" s="6"/>
      <c r="F12" s="6"/>
      <c r="G12" s="13"/>
      <c r="H12" s="14"/>
      <c r="I12" s="8" t="s">
        <v>13</v>
      </c>
      <c r="J12" s="8"/>
      <c r="K12" s="15"/>
      <c r="L12" s="6"/>
      <c r="M12" s="13"/>
    </row>
    <row r="13" spans="1:15" ht="15" customHeight="1" x14ac:dyDescent="0.25">
      <c r="A13" s="14"/>
      <c r="B13" s="8"/>
      <c r="C13" s="21" t="s">
        <v>14</v>
      </c>
      <c r="D13" s="12" t="s">
        <v>15</v>
      </c>
      <c r="E13" s="22" t="s">
        <v>16</v>
      </c>
      <c r="F13" s="6"/>
      <c r="G13" s="13"/>
      <c r="H13" s="14"/>
      <c r="I13" s="8"/>
      <c r="J13" s="21" t="s">
        <v>14</v>
      </c>
      <c r="K13" s="12" t="s">
        <v>15</v>
      </c>
      <c r="L13" s="22" t="s">
        <v>16</v>
      </c>
      <c r="M13" s="13"/>
      <c r="O13" s="6"/>
    </row>
    <row r="14" spans="1:15" ht="12.95" customHeight="1" x14ac:dyDescent="0.25">
      <c r="A14" s="14">
        <v>1</v>
      </c>
      <c r="B14" s="67" t="s">
        <v>74</v>
      </c>
      <c r="C14" s="68">
        <v>2</v>
      </c>
      <c r="D14" s="69">
        <v>2288880</v>
      </c>
      <c r="E14" s="69">
        <f>D14*C14</f>
        <v>4577760</v>
      </c>
      <c r="F14" s="6"/>
      <c r="G14" s="13"/>
      <c r="H14" s="14">
        <v>1</v>
      </c>
      <c r="I14" s="67" t="s">
        <v>74</v>
      </c>
      <c r="J14" s="68">
        <v>1</v>
      </c>
      <c r="K14" s="69">
        <v>2288880</v>
      </c>
      <c r="L14" s="69">
        <f>K14*J14</f>
        <v>2288880</v>
      </c>
      <c r="M14" s="13"/>
    </row>
    <row r="15" spans="1:15" ht="12.95" customHeight="1" x14ac:dyDescent="0.25">
      <c r="A15" s="14">
        <v>2</v>
      </c>
      <c r="B15" s="15" t="s">
        <v>18</v>
      </c>
      <c r="C15" s="23">
        <v>2</v>
      </c>
      <c r="D15" s="6">
        <v>14553</v>
      </c>
      <c r="E15" s="6">
        <f>D15*C15</f>
        <v>29106</v>
      </c>
      <c r="F15" s="6"/>
      <c r="G15" s="13"/>
      <c r="H15" s="14">
        <v>2</v>
      </c>
      <c r="I15" s="15" t="s">
        <v>18</v>
      </c>
      <c r="J15" s="23">
        <v>2</v>
      </c>
      <c r="K15" s="6">
        <v>14553</v>
      </c>
      <c r="L15" s="6">
        <f>K15*J15</f>
        <v>29106</v>
      </c>
      <c r="M15" s="13"/>
    </row>
    <row r="16" spans="1:15" ht="12.95" customHeight="1" x14ac:dyDescent="0.25">
      <c r="A16" s="14">
        <v>3</v>
      </c>
      <c r="B16" s="15" t="s">
        <v>19</v>
      </c>
      <c r="C16" s="23">
        <v>5</v>
      </c>
      <c r="D16" s="6">
        <v>8067</v>
      </c>
      <c r="E16" s="6">
        <f>D16*C16</f>
        <v>40335</v>
      </c>
      <c r="F16" s="6"/>
      <c r="G16" s="13"/>
      <c r="H16" s="14">
        <v>3</v>
      </c>
      <c r="I16" s="15" t="s">
        <v>19</v>
      </c>
      <c r="J16" s="23">
        <v>10</v>
      </c>
      <c r="K16" s="6">
        <v>8067</v>
      </c>
      <c r="L16" s="6">
        <f>K16*J16</f>
        <v>80670</v>
      </c>
      <c r="M16" s="13"/>
    </row>
    <row r="17" spans="1:13" ht="12.95" customHeight="1" x14ac:dyDescent="0.25">
      <c r="A17" s="14">
        <v>4</v>
      </c>
      <c r="B17" s="15" t="s">
        <v>20</v>
      </c>
      <c r="C17" s="24">
        <v>1</v>
      </c>
      <c r="D17" s="6">
        <v>60390</v>
      </c>
      <c r="E17" s="6">
        <f>D17*C17</f>
        <v>60390</v>
      </c>
      <c r="F17" s="6"/>
      <c r="G17" s="13"/>
      <c r="H17" s="14">
        <v>4</v>
      </c>
      <c r="I17" s="15" t="s">
        <v>20</v>
      </c>
      <c r="J17" s="24">
        <v>2</v>
      </c>
      <c r="K17" s="6">
        <v>60390</v>
      </c>
      <c r="L17" s="6">
        <f>K17*J17</f>
        <v>120780</v>
      </c>
      <c r="M17" s="13"/>
    </row>
    <row r="18" spans="1:13" ht="12.95" customHeight="1" x14ac:dyDescent="0.25">
      <c r="A18" s="14">
        <v>5</v>
      </c>
      <c r="B18" s="25" t="s">
        <v>21</v>
      </c>
      <c r="C18" s="26">
        <v>1</v>
      </c>
      <c r="D18" s="27">
        <v>8316</v>
      </c>
      <c r="E18" s="28">
        <f>C18*D18</f>
        <v>8316</v>
      </c>
      <c r="F18" s="6"/>
      <c r="G18" s="13"/>
      <c r="H18" s="14">
        <v>5</v>
      </c>
      <c r="I18" s="25" t="s">
        <v>21</v>
      </c>
      <c r="J18" s="26">
        <v>1</v>
      </c>
      <c r="K18" s="27">
        <v>8316</v>
      </c>
      <c r="L18" s="28">
        <f>J18*K18</f>
        <v>8316</v>
      </c>
      <c r="M18" s="13"/>
    </row>
    <row r="19" spans="1:13" ht="12.95" customHeight="1" x14ac:dyDescent="0.25">
      <c r="A19" s="14">
        <v>6</v>
      </c>
      <c r="B19" s="15" t="s">
        <v>22</v>
      </c>
      <c r="C19" s="23">
        <v>2</v>
      </c>
      <c r="D19" s="6">
        <v>206250</v>
      </c>
      <c r="E19" s="6">
        <f t="shared" ref="E19:E24" si="0">D19*C19</f>
        <v>412500</v>
      </c>
      <c r="F19" s="6"/>
      <c r="G19" s="13"/>
      <c r="H19" s="14">
        <v>6</v>
      </c>
      <c r="I19" s="15" t="s">
        <v>22</v>
      </c>
      <c r="J19" s="23">
        <v>2</v>
      </c>
      <c r="K19" s="6">
        <v>206250</v>
      </c>
      <c r="L19" s="6">
        <f t="shared" ref="L19:L24" si="1">K19*J19</f>
        <v>412500</v>
      </c>
      <c r="M19" s="13"/>
    </row>
    <row r="20" spans="1:13" ht="12.95" customHeight="1" x14ac:dyDescent="0.25">
      <c r="A20" s="14">
        <v>7</v>
      </c>
      <c r="B20" s="15" t="s">
        <v>23</v>
      </c>
      <c r="C20" s="23">
        <v>1</v>
      </c>
      <c r="D20" s="6">
        <v>66138</v>
      </c>
      <c r="E20" s="6">
        <f t="shared" si="0"/>
        <v>66138</v>
      </c>
      <c r="F20" s="6"/>
      <c r="G20" s="13"/>
      <c r="H20" s="14">
        <v>7</v>
      </c>
      <c r="I20" s="15" t="s">
        <v>23</v>
      </c>
      <c r="J20" s="23">
        <v>1</v>
      </c>
      <c r="K20" s="6">
        <v>66138</v>
      </c>
      <c r="L20" s="6">
        <f t="shared" si="1"/>
        <v>66138</v>
      </c>
      <c r="M20" s="13"/>
    </row>
    <row r="21" spans="1:13" ht="12.95" customHeight="1" x14ac:dyDescent="0.25">
      <c r="A21" s="14">
        <v>8</v>
      </c>
      <c r="B21" s="15" t="s">
        <v>24</v>
      </c>
      <c r="C21" s="23">
        <v>1</v>
      </c>
      <c r="D21" s="6">
        <v>32175</v>
      </c>
      <c r="E21" s="6">
        <f t="shared" si="0"/>
        <v>32175</v>
      </c>
      <c r="F21" s="6"/>
      <c r="G21" s="13"/>
      <c r="H21" s="14">
        <v>8</v>
      </c>
      <c r="I21" s="15" t="s">
        <v>24</v>
      </c>
      <c r="J21" s="23">
        <v>1</v>
      </c>
      <c r="K21" s="6">
        <v>32175</v>
      </c>
      <c r="L21" s="6">
        <f t="shared" si="1"/>
        <v>32175</v>
      </c>
      <c r="M21" s="13"/>
    </row>
    <row r="22" spans="1:13" ht="12.95" customHeight="1" x14ac:dyDescent="0.25">
      <c r="A22" s="14">
        <v>9</v>
      </c>
      <c r="B22" s="15" t="s">
        <v>25</v>
      </c>
      <c r="C22" s="23">
        <v>1</v>
      </c>
      <c r="D22" s="6">
        <v>11220</v>
      </c>
      <c r="E22" s="6">
        <f t="shared" si="0"/>
        <v>11220</v>
      </c>
      <c r="F22" s="6"/>
      <c r="G22" s="13"/>
      <c r="H22" s="14">
        <v>9</v>
      </c>
      <c r="I22" s="15" t="s">
        <v>25</v>
      </c>
      <c r="J22" s="23">
        <v>2</v>
      </c>
      <c r="K22" s="6">
        <v>11220</v>
      </c>
      <c r="L22" s="6">
        <f t="shared" si="1"/>
        <v>22440</v>
      </c>
      <c r="M22" s="13"/>
    </row>
    <row r="23" spans="1:13" ht="12.95" customHeight="1" x14ac:dyDescent="0.25">
      <c r="A23" s="14">
        <v>10</v>
      </c>
      <c r="B23" s="15" t="s">
        <v>26</v>
      </c>
      <c r="C23" s="23">
        <v>1</v>
      </c>
      <c r="D23" s="6">
        <v>8693</v>
      </c>
      <c r="E23" s="6">
        <f t="shared" si="0"/>
        <v>8693</v>
      </c>
      <c r="F23" s="6"/>
      <c r="G23" s="13"/>
      <c r="H23" s="14">
        <v>10</v>
      </c>
      <c r="I23" s="15" t="s">
        <v>26</v>
      </c>
      <c r="J23" s="23">
        <v>1</v>
      </c>
      <c r="K23" s="6">
        <v>8693</v>
      </c>
      <c r="L23" s="6">
        <f t="shared" si="1"/>
        <v>8693</v>
      </c>
      <c r="M23" s="13"/>
    </row>
    <row r="24" spans="1:13" ht="12.95" customHeight="1" x14ac:dyDescent="0.25">
      <c r="A24" s="14">
        <v>11</v>
      </c>
      <c r="B24" s="15" t="s">
        <v>27</v>
      </c>
      <c r="C24" s="23">
        <v>1</v>
      </c>
      <c r="D24" s="6">
        <v>7217</v>
      </c>
      <c r="E24" s="6">
        <f t="shared" si="0"/>
        <v>7217</v>
      </c>
      <c r="F24" s="6"/>
      <c r="G24" s="13"/>
      <c r="H24" s="14">
        <v>11</v>
      </c>
      <c r="I24" s="15" t="s">
        <v>27</v>
      </c>
      <c r="J24" s="23">
        <v>2</v>
      </c>
      <c r="K24" s="6">
        <v>7217</v>
      </c>
      <c r="L24" s="6">
        <f t="shared" si="1"/>
        <v>14434</v>
      </c>
      <c r="M24" s="13"/>
    </row>
    <row r="25" spans="1:13" ht="12.95" customHeight="1" x14ac:dyDescent="0.25">
      <c r="A25" s="14">
        <v>12</v>
      </c>
      <c r="B25" s="29" t="s">
        <v>28</v>
      </c>
      <c r="C25" s="31" t="s">
        <v>40</v>
      </c>
      <c r="D25" s="6">
        <v>108240</v>
      </c>
      <c r="E25" s="6">
        <f>D25/3</f>
        <v>36080</v>
      </c>
      <c r="F25" s="6"/>
      <c r="G25" s="13"/>
      <c r="H25" s="14">
        <v>12</v>
      </c>
      <c r="I25" s="29" t="s">
        <v>28</v>
      </c>
      <c r="J25" s="33" t="s">
        <v>40</v>
      </c>
      <c r="K25" s="6">
        <v>108240</v>
      </c>
      <c r="L25" s="6">
        <f>K25/3</f>
        <v>36080</v>
      </c>
      <c r="M25" s="13"/>
    </row>
    <row r="26" spans="1:13" ht="12.95" customHeight="1" x14ac:dyDescent="0.25">
      <c r="A26" s="14">
        <v>13</v>
      </c>
      <c r="B26" s="29" t="s">
        <v>29</v>
      </c>
      <c r="C26" s="33" t="s">
        <v>40</v>
      </c>
      <c r="D26" s="6">
        <v>285120</v>
      </c>
      <c r="E26" s="6">
        <f>D26/3</f>
        <v>95040</v>
      </c>
      <c r="F26" s="6"/>
      <c r="G26" s="13"/>
      <c r="H26" s="14">
        <v>13</v>
      </c>
      <c r="I26" s="29" t="s">
        <v>29</v>
      </c>
      <c r="J26" s="31" t="s">
        <v>40</v>
      </c>
      <c r="K26" s="6">
        <v>285120</v>
      </c>
      <c r="L26" s="6">
        <f>K26/3</f>
        <v>95040</v>
      </c>
      <c r="M26" s="13"/>
    </row>
    <row r="27" spans="1:13" ht="12.95" customHeight="1" x14ac:dyDescent="0.25">
      <c r="A27" s="14">
        <v>14</v>
      </c>
      <c r="B27" s="30" t="s">
        <v>30</v>
      </c>
      <c r="C27" s="23">
        <v>4</v>
      </c>
      <c r="D27" s="6">
        <v>13860</v>
      </c>
      <c r="E27" s="6">
        <f>D27*C27</f>
        <v>55440</v>
      </c>
      <c r="F27" s="6"/>
      <c r="G27" s="13"/>
      <c r="H27" s="14">
        <v>14</v>
      </c>
      <c r="I27" s="30" t="s">
        <v>30</v>
      </c>
      <c r="J27" s="23">
        <v>4</v>
      </c>
      <c r="K27" s="6">
        <v>13860</v>
      </c>
      <c r="L27" s="6">
        <f>K27*J27</f>
        <v>55440</v>
      </c>
      <c r="M27" s="13"/>
    </row>
    <row r="28" spans="1:13" ht="12.95" customHeight="1" x14ac:dyDescent="0.25">
      <c r="A28" s="14">
        <v>15</v>
      </c>
      <c r="B28" s="30" t="s">
        <v>31</v>
      </c>
      <c r="C28" s="31" t="s">
        <v>51</v>
      </c>
      <c r="D28" s="6">
        <v>25410</v>
      </c>
      <c r="E28" s="6">
        <f>D28/10</f>
        <v>2541</v>
      </c>
      <c r="F28" s="6"/>
      <c r="G28" s="13"/>
      <c r="H28" s="14">
        <v>15</v>
      </c>
      <c r="I28" s="30" t="s">
        <v>31</v>
      </c>
      <c r="J28" s="31" t="s">
        <v>51</v>
      </c>
      <c r="K28" s="6">
        <v>25410</v>
      </c>
      <c r="L28" s="6">
        <f>K28/10</f>
        <v>2541</v>
      </c>
      <c r="M28" s="13"/>
    </row>
    <row r="29" spans="1:13" ht="12.95" customHeight="1" x14ac:dyDescent="0.25">
      <c r="A29" s="14">
        <v>16</v>
      </c>
      <c r="B29" s="30" t="s">
        <v>33</v>
      </c>
      <c r="C29" s="23">
        <v>1</v>
      </c>
      <c r="D29" s="6">
        <v>653</v>
      </c>
      <c r="E29" s="6">
        <f>D29*C29</f>
        <v>653</v>
      </c>
      <c r="F29" s="6"/>
      <c r="G29" s="13"/>
      <c r="H29" s="14">
        <v>16</v>
      </c>
      <c r="I29" s="30" t="s">
        <v>33</v>
      </c>
      <c r="J29" s="23">
        <v>4</v>
      </c>
      <c r="K29" s="6">
        <v>653</v>
      </c>
      <c r="L29" s="6">
        <f>K29*J29</f>
        <v>2612</v>
      </c>
      <c r="M29" s="13"/>
    </row>
    <row r="30" spans="1:13" ht="12.95" customHeight="1" x14ac:dyDescent="0.25">
      <c r="A30" s="14">
        <v>17</v>
      </c>
      <c r="B30" s="30" t="s">
        <v>75</v>
      </c>
      <c r="C30" s="23">
        <v>1</v>
      </c>
      <c r="D30" s="6">
        <v>1054350</v>
      </c>
      <c r="E30" s="70">
        <f>D30/100</f>
        <v>10543.5</v>
      </c>
      <c r="F30" s="6"/>
      <c r="G30" s="13"/>
      <c r="H30" s="14">
        <v>17</v>
      </c>
      <c r="I30" s="30" t="s">
        <v>75</v>
      </c>
      <c r="J30" s="23">
        <v>1</v>
      </c>
      <c r="K30" s="6">
        <v>1054350</v>
      </c>
      <c r="L30" s="70">
        <f>K30/100</f>
        <v>10543.5</v>
      </c>
      <c r="M30" s="13"/>
    </row>
    <row r="31" spans="1:13" ht="12.95" customHeight="1" x14ac:dyDescent="0.25">
      <c r="A31" s="14">
        <v>18</v>
      </c>
      <c r="B31" s="29" t="s">
        <v>35</v>
      </c>
      <c r="C31" s="23">
        <v>1</v>
      </c>
      <c r="D31" s="6">
        <v>17339</v>
      </c>
      <c r="E31" s="6">
        <f>D31*C31</f>
        <v>17339</v>
      </c>
      <c r="F31" s="6"/>
      <c r="G31" s="13"/>
      <c r="H31" s="14">
        <v>18</v>
      </c>
      <c r="I31" s="29" t="s">
        <v>35</v>
      </c>
      <c r="J31" s="33" t="s">
        <v>51</v>
      </c>
      <c r="K31" s="6">
        <v>17339</v>
      </c>
      <c r="L31" s="70">
        <f>K31/10</f>
        <v>1733.9</v>
      </c>
      <c r="M31" s="13"/>
    </row>
    <row r="32" spans="1:13" ht="12.95" customHeight="1" x14ac:dyDescent="0.25">
      <c r="A32" s="14">
        <v>19</v>
      </c>
      <c r="B32" s="30" t="s">
        <v>36</v>
      </c>
      <c r="C32" s="32">
        <v>3</v>
      </c>
      <c r="D32" s="6">
        <v>76</v>
      </c>
      <c r="E32" s="6">
        <f>D32*3</f>
        <v>228</v>
      </c>
      <c r="F32" s="6"/>
      <c r="G32" s="13"/>
      <c r="H32" s="14">
        <v>19</v>
      </c>
      <c r="I32" s="30" t="s">
        <v>36</v>
      </c>
      <c r="J32" s="32">
        <v>3</v>
      </c>
      <c r="K32" s="6">
        <v>76</v>
      </c>
      <c r="L32" s="6">
        <f>K32*J32</f>
        <v>228</v>
      </c>
      <c r="M32" s="13"/>
    </row>
    <row r="33" spans="1:13" ht="12.95" customHeight="1" x14ac:dyDescent="0.25">
      <c r="A33" s="14">
        <v>20</v>
      </c>
      <c r="B33" s="30" t="s">
        <v>38</v>
      </c>
      <c r="C33" s="23">
        <v>3</v>
      </c>
      <c r="D33" s="6">
        <v>18769</v>
      </c>
      <c r="E33" s="70">
        <f>D33/3</f>
        <v>6256.333333333333</v>
      </c>
      <c r="F33" s="6"/>
      <c r="G33" s="13"/>
      <c r="H33" s="14">
        <v>20</v>
      </c>
      <c r="I33" s="30" t="s">
        <v>38</v>
      </c>
      <c r="J33" s="33" t="s">
        <v>40</v>
      </c>
      <c r="K33" s="6">
        <v>18769</v>
      </c>
      <c r="L33" s="70">
        <f>K33/3</f>
        <v>6256.333333333333</v>
      </c>
      <c r="M33" s="13"/>
    </row>
    <row r="34" spans="1:13" ht="12.95" customHeight="1" x14ac:dyDescent="0.25">
      <c r="A34" s="14">
        <v>21</v>
      </c>
      <c r="B34" s="30" t="s">
        <v>39</v>
      </c>
      <c r="C34" s="33" t="s">
        <v>40</v>
      </c>
      <c r="D34" s="6">
        <v>163032</v>
      </c>
      <c r="E34" s="6">
        <f>D34/3</f>
        <v>54344</v>
      </c>
      <c r="F34" s="6"/>
      <c r="G34" s="13"/>
      <c r="H34" s="14">
        <v>21</v>
      </c>
      <c r="I34" s="30" t="s">
        <v>39</v>
      </c>
      <c r="J34" s="33" t="s">
        <v>40</v>
      </c>
      <c r="K34" s="6">
        <v>163032</v>
      </c>
      <c r="L34" s="6">
        <f>K34/3</f>
        <v>54344</v>
      </c>
      <c r="M34" s="13"/>
    </row>
    <row r="35" spans="1:13" ht="12.95" customHeight="1" x14ac:dyDescent="0.25">
      <c r="A35" s="14">
        <v>22</v>
      </c>
      <c r="B35" s="15" t="s">
        <v>76</v>
      </c>
      <c r="C35" s="71" t="s">
        <v>47</v>
      </c>
      <c r="D35" s="69">
        <v>70001580</v>
      </c>
      <c r="E35" s="69">
        <f>F35*C35</f>
        <v>1400031.6</v>
      </c>
      <c r="F35" s="69">
        <f>D35/100</f>
        <v>700015.8</v>
      </c>
      <c r="G35" s="13"/>
      <c r="H35" s="14">
        <v>22</v>
      </c>
      <c r="I35" s="15" t="s">
        <v>76</v>
      </c>
      <c r="J35" s="71" t="s">
        <v>77</v>
      </c>
      <c r="K35" s="69">
        <v>70001580</v>
      </c>
      <c r="L35" s="69">
        <f>M35*J35</f>
        <v>700015.8</v>
      </c>
      <c r="M35" s="69">
        <f>K35/100</f>
        <v>700015.8</v>
      </c>
    </row>
    <row r="36" spans="1:13" ht="12.95" customHeight="1" x14ac:dyDescent="0.25">
      <c r="A36" s="14">
        <v>23</v>
      </c>
      <c r="B36" s="15" t="s">
        <v>78</v>
      </c>
      <c r="C36" s="72">
        <v>2</v>
      </c>
      <c r="D36" s="69">
        <v>33379500</v>
      </c>
      <c r="E36" s="73">
        <f>F36*C36</f>
        <v>246343.17343173432</v>
      </c>
      <c r="F36" s="69">
        <f>D36/271</f>
        <v>123171.58671586716</v>
      </c>
      <c r="G36" s="13"/>
      <c r="H36" s="14">
        <v>23</v>
      </c>
      <c r="I36" s="15" t="s">
        <v>78</v>
      </c>
      <c r="J36" s="72">
        <v>1</v>
      </c>
      <c r="K36" s="69">
        <v>33379500</v>
      </c>
      <c r="L36" s="73">
        <f>M36*J36</f>
        <v>123171.58671586716</v>
      </c>
      <c r="M36" s="69">
        <f>K36/271</f>
        <v>123171.58671586716</v>
      </c>
    </row>
    <row r="37" spans="1:13" ht="12.95" customHeight="1" x14ac:dyDescent="0.25">
      <c r="A37" s="14">
        <v>24</v>
      </c>
      <c r="B37" s="15" t="s">
        <v>44</v>
      </c>
      <c r="C37" s="23">
        <v>1</v>
      </c>
      <c r="D37" s="6">
        <v>1337</v>
      </c>
      <c r="E37" s="6">
        <f>D37*C37</f>
        <v>1337</v>
      </c>
      <c r="F37" s="6"/>
      <c r="G37" s="13"/>
      <c r="H37" s="14">
        <v>24</v>
      </c>
      <c r="I37" s="15" t="s">
        <v>44</v>
      </c>
      <c r="J37" s="23">
        <v>1</v>
      </c>
      <c r="K37" s="6">
        <v>1337</v>
      </c>
      <c r="L37" s="6">
        <f>K37*J37</f>
        <v>1337</v>
      </c>
      <c r="M37" s="13"/>
    </row>
    <row r="38" spans="1:13" ht="12.95" customHeight="1" x14ac:dyDescent="0.25">
      <c r="A38" s="14">
        <v>25</v>
      </c>
      <c r="B38" s="15" t="s">
        <v>45</v>
      </c>
      <c r="C38" s="23">
        <v>1</v>
      </c>
      <c r="D38" s="6">
        <v>708</v>
      </c>
      <c r="E38" s="6">
        <f>D38*C38</f>
        <v>708</v>
      </c>
      <c r="F38" s="6"/>
      <c r="G38" s="34"/>
      <c r="H38" s="14">
        <v>25</v>
      </c>
      <c r="I38" s="15" t="s">
        <v>45</v>
      </c>
      <c r="J38" s="23">
        <v>1</v>
      </c>
      <c r="K38" s="6">
        <v>708</v>
      </c>
      <c r="L38" s="6">
        <f>K38*J38</f>
        <v>708</v>
      </c>
      <c r="M38" s="13"/>
    </row>
    <row r="39" spans="1:13" ht="12.95" customHeight="1" x14ac:dyDescent="0.25">
      <c r="A39" s="14">
        <v>26</v>
      </c>
      <c r="B39" s="15" t="s">
        <v>46</v>
      </c>
      <c r="C39" s="23">
        <v>1</v>
      </c>
      <c r="D39" s="6">
        <v>67500</v>
      </c>
      <c r="E39" s="6">
        <f>D39*C39</f>
        <v>67500</v>
      </c>
      <c r="F39" s="6"/>
      <c r="G39" s="34"/>
      <c r="H39" s="14">
        <v>26</v>
      </c>
      <c r="I39" s="15" t="s">
        <v>46</v>
      </c>
      <c r="J39" s="31" t="s">
        <v>42</v>
      </c>
      <c r="K39" s="6">
        <v>67500</v>
      </c>
      <c r="L39" s="6">
        <f>K39/12</f>
        <v>5625</v>
      </c>
      <c r="M39" s="13"/>
    </row>
    <row r="40" spans="1:13" ht="12.95" customHeight="1" x14ac:dyDescent="0.25">
      <c r="A40" s="14">
        <v>27</v>
      </c>
      <c r="B40" s="15" t="s">
        <v>49</v>
      </c>
      <c r="C40" s="31" t="s">
        <v>79</v>
      </c>
      <c r="D40" s="6">
        <v>92219</v>
      </c>
      <c r="E40" s="70">
        <f>D40/5</f>
        <v>18443.8</v>
      </c>
      <c r="F40" s="6"/>
      <c r="G40" s="34"/>
      <c r="H40" s="14">
        <v>27</v>
      </c>
      <c r="I40" s="15" t="s">
        <v>49</v>
      </c>
      <c r="J40" s="31" t="s">
        <v>79</v>
      </c>
      <c r="K40" s="6">
        <v>92219</v>
      </c>
      <c r="L40" s="70">
        <f>K40/5</f>
        <v>18443.8</v>
      </c>
      <c r="M40" s="13"/>
    </row>
    <row r="41" spans="1:13" ht="12.95" customHeight="1" x14ac:dyDescent="0.25">
      <c r="A41" s="14">
        <v>28</v>
      </c>
      <c r="B41" s="74" t="s">
        <v>80</v>
      </c>
      <c r="C41" s="75">
        <v>1</v>
      </c>
      <c r="D41" s="69">
        <v>2888539</v>
      </c>
      <c r="E41" s="76">
        <f>C41*D41</f>
        <v>2888539</v>
      </c>
      <c r="F41" s="6"/>
      <c r="G41" s="34"/>
      <c r="H41" s="14">
        <v>28</v>
      </c>
      <c r="I41" s="74" t="s">
        <v>80</v>
      </c>
      <c r="J41" s="75">
        <v>1</v>
      </c>
      <c r="K41" s="69">
        <v>2888539</v>
      </c>
      <c r="L41" s="76">
        <f>J41*K41</f>
        <v>2888539</v>
      </c>
      <c r="M41" s="13"/>
    </row>
    <row r="42" spans="1:13" ht="12.95" customHeight="1" x14ac:dyDescent="0.25">
      <c r="A42" s="14">
        <v>29</v>
      </c>
      <c r="B42" s="38" t="s">
        <v>81</v>
      </c>
      <c r="C42" s="77" t="s">
        <v>51</v>
      </c>
      <c r="D42" s="6">
        <v>915200</v>
      </c>
      <c r="E42" s="36">
        <f>D42/10</f>
        <v>91520</v>
      </c>
      <c r="F42" s="6"/>
      <c r="G42" s="34"/>
      <c r="H42" s="14">
        <v>29</v>
      </c>
      <c r="I42" s="38" t="s">
        <v>81</v>
      </c>
      <c r="J42" s="77" t="s">
        <v>51</v>
      </c>
      <c r="K42" s="6">
        <v>915200</v>
      </c>
      <c r="L42" s="36">
        <f>K42/10</f>
        <v>91520</v>
      </c>
      <c r="M42" s="13"/>
    </row>
    <row r="43" spans="1:13" ht="12.95" customHeight="1" x14ac:dyDescent="0.25">
      <c r="A43" s="14">
        <v>30</v>
      </c>
      <c r="B43" s="15" t="s">
        <v>53</v>
      </c>
      <c r="C43" s="35" t="s">
        <v>50</v>
      </c>
      <c r="D43" s="6">
        <v>21450</v>
      </c>
      <c r="E43" s="36">
        <f>D43/13</f>
        <v>1650</v>
      </c>
      <c r="F43" s="6"/>
      <c r="G43" s="34"/>
      <c r="H43" s="14">
        <v>30</v>
      </c>
      <c r="I43" s="15" t="s">
        <v>53</v>
      </c>
      <c r="J43" s="35" t="s">
        <v>50</v>
      </c>
      <c r="K43" s="6">
        <v>21450</v>
      </c>
      <c r="L43" s="36">
        <f>K43/13</f>
        <v>1650</v>
      </c>
      <c r="M43" s="13"/>
    </row>
    <row r="44" spans="1:13" ht="12.95" customHeight="1" x14ac:dyDescent="0.25">
      <c r="A44" s="14">
        <v>31</v>
      </c>
      <c r="B44" s="78" t="s">
        <v>82</v>
      </c>
      <c r="C44" s="35">
        <v>1</v>
      </c>
      <c r="D44" s="6">
        <v>2400000</v>
      </c>
      <c r="E44" s="36">
        <f>D44/C44</f>
        <v>2400000</v>
      </c>
      <c r="F44" s="6"/>
      <c r="G44" s="34"/>
      <c r="H44" s="14">
        <v>31</v>
      </c>
      <c r="I44" s="78" t="s">
        <v>82</v>
      </c>
      <c r="J44" s="35">
        <v>1</v>
      </c>
      <c r="K44" s="6">
        <v>2400000</v>
      </c>
      <c r="L44" s="36">
        <v>2400000</v>
      </c>
      <c r="M44" s="13"/>
    </row>
    <row r="45" spans="1:13" ht="12.95" customHeight="1" x14ac:dyDescent="0.25">
      <c r="A45" s="14"/>
      <c r="B45" s="15"/>
      <c r="C45" s="35"/>
      <c r="D45" s="6"/>
      <c r="E45" s="36"/>
      <c r="F45" s="6"/>
      <c r="G45" s="34"/>
      <c r="H45" s="14"/>
      <c r="I45" s="15"/>
      <c r="J45" s="35"/>
      <c r="K45" s="6"/>
      <c r="L45" s="36"/>
      <c r="M45" s="13"/>
    </row>
    <row r="46" spans="1:13" ht="13.5" customHeight="1" x14ac:dyDescent="0.25">
      <c r="A46" s="10"/>
      <c r="B46" s="12" t="s">
        <v>54</v>
      </c>
      <c r="C46" s="12"/>
      <c r="D46" s="18"/>
      <c r="E46" s="43">
        <f>SUM(E14:E43)</f>
        <v>10248387.406765068</v>
      </c>
      <c r="F46" s="6"/>
      <c r="G46" s="34"/>
      <c r="H46" s="10"/>
      <c r="I46" s="12" t="s">
        <v>54</v>
      </c>
      <c r="J46" s="12"/>
      <c r="K46" s="18"/>
      <c r="L46" s="43">
        <f>SUM(L14:L45)</f>
        <v>9579960.9200492017</v>
      </c>
      <c r="M46" s="13"/>
    </row>
    <row r="47" spans="1:13" ht="12.75" customHeight="1" x14ac:dyDescent="0.25">
      <c r="A47" s="45"/>
      <c r="B47" s="46"/>
      <c r="C47" s="47"/>
      <c r="D47" s="48"/>
      <c r="E47" s="48"/>
      <c r="F47" s="5"/>
      <c r="G47" s="49"/>
      <c r="H47" s="45"/>
      <c r="I47" s="46"/>
      <c r="J47" s="50"/>
      <c r="K47" s="48"/>
      <c r="L47" s="48"/>
      <c r="M47" s="51"/>
    </row>
    <row r="48" spans="1:13" x14ac:dyDescent="0.25">
      <c r="B48" s="79"/>
      <c r="C48" s="80"/>
      <c r="D48" s="81"/>
      <c r="E48" s="81"/>
      <c r="F48" s="53"/>
      <c r="L48" s="54"/>
    </row>
    <row r="49" spans="2:2" ht="21" customHeight="1" x14ac:dyDescent="0.25">
      <c r="B49" s="55"/>
    </row>
    <row r="50" spans="2:2" ht="21" customHeight="1" x14ac:dyDescent="0.25">
      <c r="B50" s="55"/>
    </row>
    <row r="51" spans="2:2" ht="21" customHeight="1" x14ac:dyDescent="0.25">
      <c r="B51" s="55"/>
    </row>
    <row r="52" spans="2:2" ht="21" customHeight="1" x14ac:dyDescent="0.25">
      <c r="B52" s="56"/>
    </row>
    <row r="53" spans="2:2" x14ac:dyDescent="0.25">
      <c r="B53" s="56"/>
    </row>
  </sheetData>
  <pageMargins left="0.118110236220472" right="0.196850393700787" top="0.118110236220472" bottom="0.23622047244094499" header="0.118110236220472" footer="0.15748031496063"/>
  <pageSetup paperSize="9" scale="8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MIKRO</vt:lpstr>
      <vt:lpstr>FEMTO LASIK EKSTRA</vt:lpstr>
      <vt:lpstr>PreLAsik</vt:lpstr>
      <vt:lpstr>CROSLING</vt:lpstr>
      <vt:lpstr>FEMTO </vt:lpstr>
      <vt:lpstr>lasik ekstra-mikro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LASIKCS2</dc:creator>
  <cp:lastModifiedBy>LASIKCS2</cp:lastModifiedBy>
  <cp:lastPrinted>2022-06-07T04:30:15Z</cp:lastPrinted>
  <dcterms:created xsi:type="dcterms:W3CDTF">2022-06-07T03:43:06Z</dcterms:created>
  <dcterms:modified xsi:type="dcterms:W3CDTF">2022-06-07T04:49:37Z</dcterms:modified>
</cp:coreProperties>
</file>